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505" windowHeight="4080" tabRatio="810" activeTab="0"/>
  </bookViews>
  <sheets>
    <sheet name="conden inc.sttm" sheetId="1" r:id="rId1"/>
    <sheet name="conden bs" sheetId="2" r:id="rId2"/>
    <sheet name="cash flow" sheetId="3" r:id="rId3"/>
    <sheet name="Equity" sheetId="4" r:id="rId4"/>
  </sheets>
  <definedNames>
    <definedName name="_xlnm.Print_Area" localSheetId="3">'Equity'!$A$1:$J$66</definedName>
  </definedNames>
  <calcPr fullCalcOnLoad="1"/>
</workbook>
</file>

<file path=xl/sharedStrings.xml><?xml version="1.0" encoding="utf-8"?>
<sst xmlns="http://schemas.openxmlformats.org/spreadsheetml/2006/main" count="222" uniqueCount="177">
  <si>
    <t>(RM)</t>
  </si>
  <si>
    <t>Revenue</t>
  </si>
  <si>
    <t>Finance costs</t>
  </si>
  <si>
    <t>Minority Interest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</si>
  <si>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</si>
  <si>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</si>
  <si>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</si>
  <si>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</si>
  <si>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</si>
  <si>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Short Term Borrowings</t>
  </si>
  <si>
    <t>Share Capital</t>
  </si>
  <si>
    <t>Shareholders' Fund</t>
  </si>
  <si>
    <t>Indirect method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</si>
  <si>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</si>
  <si>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</si>
  <si>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</si>
  <si>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</si>
  <si>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Retained</t>
  </si>
  <si>
    <t>revenue</t>
  </si>
  <si>
    <t>Profit</t>
  </si>
  <si>
    <t>Total</t>
  </si>
  <si>
    <t xml:space="preserve">(The Condensed Consolidated Balance Sheets should be read in conjunction with the </t>
  </si>
  <si>
    <t>KENMARK INDUSTRIAL CO (M) BERHAD (173964-V)</t>
  </si>
  <si>
    <t>Interest paid</t>
  </si>
  <si>
    <t>Current Quarter</t>
  </si>
  <si>
    <t>Comparative Quarter</t>
  </si>
  <si>
    <t>Retained Profits</t>
  </si>
  <si>
    <t>Reserves On Consolidation</t>
  </si>
  <si>
    <t>As at</t>
  </si>
  <si>
    <t>Other deferred liabilities</t>
  </si>
  <si>
    <t xml:space="preserve">Current </t>
  </si>
  <si>
    <t>Year-to-date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</si>
  <si>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</si>
  <si>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</si>
  <si>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</si>
  <si>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</si>
  <si>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</si>
  <si>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</si>
  <si>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</si>
  <si>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</si>
  <si>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Interest received</t>
  </si>
  <si>
    <t>Dividend paid</t>
  </si>
  <si>
    <t>Repayment of hire purchase creditors</t>
  </si>
  <si>
    <t>Net cash used in financing activities</t>
  </si>
  <si>
    <t>Cash &amp; Cash Equivalents at end of period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</si>
  <si>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</si>
  <si>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</si>
  <si>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</si>
  <si>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</si>
  <si>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Net cash (Used In) / Generated From Investing activities</t>
  </si>
  <si>
    <t>Cash (Used In) / Generated From operations</t>
  </si>
  <si>
    <t>Gain from disposal of Property, Plant &amp; Equipment</t>
  </si>
  <si>
    <t>Bonds (Debt securities)</t>
  </si>
  <si>
    <t>Investments in Bond</t>
  </si>
  <si>
    <t>Borrowings</t>
  </si>
  <si>
    <t>Acquisition of subsidiaries</t>
  </si>
  <si>
    <t>Cost of Sales</t>
  </si>
  <si>
    <t>ASSETS</t>
  </si>
  <si>
    <t>Non-current assets</t>
  </si>
  <si>
    <t>Prepaid lease payments</t>
  </si>
  <si>
    <t>Current Assets</t>
  </si>
  <si>
    <t>Tax receivables</t>
  </si>
  <si>
    <t>Other receivables</t>
  </si>
  <si>
    <t>Trade receivables</t>
  </si>
  <si>
    <t>Current Liabilities</t>
  </si>
  <si>
    <t>Trade payables</t>
  </si>
  <si>
    <t>Other payables</t>
  </si>
  <si>
    <t>TOTAL ASSETS</t>
  </si>
  <si>
    <t>EQUITY AND LIABILITIES</t>
  </si>
  <si>
    <t>Equity attributable to equity holders of the parent</t>
  </si>
  <si>
    <t>Non-current liabilities</t>
  </si>
  <si>
    <t>Total liabilities</t>
  </si>
  <si>
    <t>TOTAL EQUITY AND LIABLITIES</t>
  </si>
  <si>
    <t>RM'000</t>
  </si>
  <si>
    <t>As previously stated</t>
  </si>
  <si>
    <t>Minority</t>
  </si>
  <si>
    <t>Interest</t>
  </si>
  <si>
    <t>(The firgures have not been audited)</t>
  </si>
  <si>
    <t>Attributable to Equity Holders of the Parent</t>
  </si>
  <si>
    <t>Note</t>
  </si>
  <si>
    <t>Non-Distributable</t>
  </si>
  <si>
    <t>Distributable</t>
  </si>
  <si>
    <t>Reserves on</t>
  </si>
  <si>
    <t>Total</t>
  </si>
  <si>
    <t>Consolidation</t>
  </si>
  <si>
    <t>Equity</t>
  </si>
  <si>
    <t xml:space="preserve">(The condensed consolidated statement of changes in Equity should be read in conjunction with the </t>
  </si>
  <si>
    <t>(The figures have not been audited)</t>
  </si>
  <si>
    <t>Profit before tax</t>
  </si>
  <si>
    <t>Cash Flow From Operating Actitives</t>
  </si>
  <si>
    <t>Net cash (Used In) / Generated From Operating activities</t>
  </si>
  <si>
    <t>Cash Flows From Investing Activities</t>
  </si>
  <si>
    <t>Cash Flow from financing activities</t>
  </si>
  <si>
    <t>RM'000</t>
  </si>
  <si>
    <t>RM'000</t>
  </si>
  <si>
    <t>(restated)</t>
  </si>
  <si>
    <t>Total Equity</t>
  </si>
  <si>
    <t>Cash and bank balances</t>
  </si>
  <si>
    <t>Deposits</t>
  </si>
  <si>
    <t>Bank overdrafts</t>
  </si>
  <si>
    <t>Issue of ordinary shares</t>
  </si>
  <si>
    <t>Pursuant to warrants exercised</t>
  </si>
  <si>
    <t>FRS 3 Business Combinations</t>
  </si>
  <si>
    <t>Transfer from reserves on consolidation</t>
  </si>
  <si>
    <t>Profit for the period</t>
  </si>
  <si>
    <t>Cash and cash equivalents at end of the period comprise:</t>
  </si>
  <si>
    <t>Other Income</t>
  </si>
  <si>
    <t>Administrative expenses</t>
  </si>
  <si>
    <t>Selling and marketing expenses</t>
  </si>
  <si>
    <t>Income tax expenses</t>
  </si>
  <si>
    <t>Investment in Bond</t>
  </si>
  <si>
    <t>Dividend paid</t>
  </si>
  <si>
    <t>Prior year Adjustment</t>
  </si>
  <si>
    <t>Borrowings</t>
  </si>
  <si>
    <t>Treasury shares</t>
  </si>
  <si>
    <t>Share Buy Back</t>
  </si>
  <si>
    <t xml:space="preserve">  notes attached to the interim financial statements.)</t>
  </si>
  <si>
    <t>(RM'000)</t>
  </si>
  <si>
    <t>Attributable to Equity Holders of the Parent</t>
  </si>
  <si>
    <t>Note</t>
  </si>
  <si>
    <t>Non-Distributable</t>
  </si>
  <si>
    <t>Distributable</t>
  </si>
  <si>
    <t>Reserves on</t>
  </si>
  <si>
    <t>Minority</t>
  </si>
  <si>
    <t>Total</t>
  </si>
  <si>
    <t>Share premium</t>
  </si>
  <si>
    <t>Consolidation</t>
  </si>
  <si>
    <t>Interest</t>
  </si>
  <si>
    <t>Equity</t>
  </si>
  <si>
    <t>RM'000</t>
  </si>
  <si>
    <t>Dividend paid</t>
  </si>
  <si>
    <t>FRS 3 Business Combinations</t>
  </si>
  <si>
    <t>Transfer from reserves on consolidation</t>
  </si>
  <si>
    <t xml:space="preserve">(The condensed consolidated statement of changes in Equity should be read in conjunction with the </t>
  </si>
  <si>
    <t xml:space="preserve">Profit/(Loss) after tax </t>
  </si>
  <si>
    <t>Gross profit/(loss)</t>
  </si>
  <si>
    <t>Profit/(Loss) before tax</t>
  </si>
  <si>
    <t>Profit/(Loss) for the period</t>
  </si>
  <si>
    <t>As previously stated</t>
  </si>
  <si>
    <t>Profit for the period</t>
  </si>
  <si>
    <t>Issue of ordinary shares:</t>
  </si>
  <si>
    <t>Pursuant to warrants exercised</t>
  </si>
  <si>
    <t>ended 31 March 2007)</t>
  </si>
  <si>
    <t xml:space="preserve"> audited financial statements for the year ended 31 December 2005 and the accompanying explanatory</t>
  </si>
  <si>
    <t>At 1 April 2006</t>
  </si>
  <si>
    <t>At 1 April  2007</t>
  </si>
  <si>
    <t>Balance at 01/04/2007</t>
  </si>
  <si>
    <t>Prior year Adjustment</t>
  </si>
  <si>
    <t>(RM'000)</t>
  </si>
  <si>
    <t xml:space="preserve">Treasury </t>
  </si>
  <si>
    <t>Shares</t>
  </si>
  <si>
    <t>Treasury Share acquired</t>
  </si>
  <si>
    <t>Balance as at 1 April 2006</t>
  </si>
  <si>
    <t>Unaudited Condensed Consolidated Income Statement for period ended 31 March 2008</t>
  </si>
  <si>
    <t xml:space="preserve">12 months </t>
  </si>
  <si>
    <t>Unaudited Condensed Consolidated Balance Sheet as at 31 March 2008</t>
  </si>
  <si>
    <t>Condensed Consolidated Cash Flow Statement for the period ended  31 March 2008</t>
  </si>
  <si>
    <t>Condensed Consolidated Statement of Changes in Equity for the period ended 31 March 2008</t>
  </si>
  <si>
    <t>At 31 March 2008  (restated)</t>
  </si>
  <si>
    <t>Condensed Consolidated Statement of Changes in Equity for the quarter ended 31 March 2007</t>
  </si>
  <si>
    <t>Shares repurchased</t>
  </si>
  <si>
    <t>At 31 March  2007 (restated)</t>
  </si>
  <si>
    <t>1.35sen</t>
  </si>
  <si>
    <t>1.35sen</t>
  </si>
  <si>
    <t>(3.27sen)</t>
  </si>
  <si>
    <t>5.81sen</t>
  </si>
  <si>
    <t>1.50sen</t>
  </si>
  <si>
    <t xml:space="preserve">  Preceding Year  Period (15 months)</t>
  </si>
  <si>
    <t xml:space="preserve">                        Current financial  period ended (12 months)</t>
  </si>
  <si>
    <t xml:space="preserve">                ( 01/04/07 - 31/03/08)</t>
  </si>
  <si>
    <t xml:space="preserve">                (01/01/06 - 31/03/07)</t>
  </si>
  <si>
    <t>(The Condensed Consolidated Income Statements should be read in conjunction with the  Financial Report for the period</t>
  </si>
  <si>
    <t>Financial Report for the period ended 31 March 2007)</t>
  </si>
  <si>
    <t xml:space="preserve">(The Condensed Consolidated Cash Flow Statements should be read in conjunction with the </t>
  </si>
  <si>
    <t xml:space="preserve">  Financial Report  for the period ended 31 March 2007)</t>
  </si>
  <si>
    <t xml:space="preserve"> audited financial statements for the period ended 31 March 2007 and the accompanying explanatory</t>
  </si>
  <si>
    <t xml:space="preserve">Cumulative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</si>
</sst>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83" formatCode="_(* #,##0.00_);_(* \(#,##0.00\);_(* &quot;-&quot;_);_(@_)"/>
    <numFmt numFmtId="188" formatCode="_(* #,##0_);_(* \(#,##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8" fontId="6" fillId="0" borderId="0" xfId="15" applyNumberFormat="1" applyFont="1" applyAlignment="1">
      <alignment/>
    </xf>
    <xf numFmtId="0" fontId="6" fillId="0" borderId="0" xfId="0" applyFont="1" applyAlignment="1">
      <alignment/>
    </xf>
    <xf numFmtId="188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41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>
      <alignment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88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88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88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188" fontId="6" fillId="0" borderId="0" xfId="15" applyNumberFormat="1" applyFont="1" applyAlignment="1">
      <alignment horizontal="center"/>
    </xf>
    <xf numFmtId="188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41" fontId="6" fillId="0" borderId="4" xfId="16" applyFont="1" applyBorder="1" applyAlignment="1">
      <alignment horizontal="right"/>
    </xf>
    <xf numFmtId="41" fontId="6" fillId="0" borderId="0" xfId="16" applyFont="1" applyAlignment="1">
      <alignment horizontal="left"/>
    </xf>
    <xf numFmtId="0" fontId="8" fillId="0" borderId="0" xfId="0" applyFont="1" applyAlignment="1">
      <alignment horizontal="center"/>
    </xf>
    <xf numFmtId="183" fontId="6" fillId="0" borderId="4" xfId="16" applyNumberFormat="1" applyFont="1" applyBorder="1" applyAlignment="1">
      <alignment horizontal="right"/>
    </xf>
    <xf numFmtId="41" fontId="6" fillId="0" borderId="0" xfId="16" applyFont="1" applyAlignment="1">
      <alignment horizontal="right"/>
    </xf>
    <xf numFmtId="188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188" fontId="6" fillId="0" borderId="0" xfId="0" applyNumberFormat="1" applyFont="1" applyAlignment="1">
      <alignment/>
    </xf>
    <xf numFmtId="41" fontId="6" fillId="0" borderId="2" xfId="16" applyFont="1" applyBorder="1" applyAlignment="1">
      <alignment horizontal="center"/>
    </xf>
    <xf numFmtId="188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88" fontId="6" fillId="0" borderId="6" xfId="15" applyNumberFormat="1" applyFont="1" applyBorder="1" applyAlignment="1">
      <alignment/>
    </xf>
    <xf numFmtId="188" fontId="8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15" applyNumberFormat="1" applyFont="1" applyAlignment="1">
      <alignment horizontal="center"/>
    </xf>
    <xf numFmtId="188" fontId="6" fillId="0" borderId="2" xfId="15" applyNumberFormat="1" applyFont="1" applyBorder="1" applyAlignment="1">
      <alignment horizontal="center"/>
    </xf>
    <xf numFmtId="188" fontId="6" fillId="0" borderId="2" xfId="15" applyNumberFormat="1" applyFont="1" applyBorder="1" applyAlignment="1">
      <alignment horizontal="left"/>
    </xf>
    <xf numFmtId="188" fontId="6" fillId="0" borderId="0" xfId="15" applyNumberFormat="1" applyFont="1" applyBorder="1" applyAlignment="1">
      <alignment horizontal="center"/>
    </xf>
    <xf numFmtId="188" fontId="6" fillId="0" borderId="0" xfId="15" applyNumberFormat="1" applyFont="1" applyBorder="1" applyAlignment="1">
      <alignment horizontal="left"/>
    </xf>
    <xf numFmtId="188" fontId="11" fillId="0" borderId="0" xfId="15" applyNumberFormat="1" applyFont="1" applyAlignment="1">
      <alignment horizontal="center"/>
    </xf>
    <xf numFmtId="41" fontId="6" fillId="0" borderId="6" xfId="16" applyFont="1" applyBorder="1" applyAlignment="1">
      <alignment/>
    </xf>
    <xf numFmtId="188" fontId="6" fillId="0" borderId="2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6" fillId="0" borderId="0" xfId="15" applyNumberFormat="1" applyFont="1" applyAlignment="1">
      <alignment horizontal="left"/>
    </xf>
    <xf numFmtId="41" fontId="6" fillId="0" borderId="4" xfId="16" applyFont="1" applyFill="1" applyBorder="1" applyAlignment="1">
      <alignment horizontal="right"/>
    </xf>
    <xf numFmtId="188" fontId="0" fillId="0" borderId="0" xfId="0" applyNumberFormat="1" applyAlignment="1">
      <alignment/>
    </xf>
    <xf numFmtId="183" fontId="6" fillId="0" borderId="4" xfId="16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5</xdr:col>
      <xdr:colOff>933450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29175" y="809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990600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552700" y="8001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workbookViewId="0" topLeftCell="A1">
      <selection activeCell="F25" sqref="F25"/>
    </sheetView>
  </sheetViews>
  <sheetFormatPr defaultColWidth="9.00390625" defaultRowHeight="15.75"/>
  <cols>
    <col min="1" max="1" width="5.125" style="0" customWidth="1"/>
    <col min="2" max="2" width="29.375" style="6" customWidth="1"/>
    <col min="3" max="3" width="2.375" style="0" customWidth="1"/>
    <col min="4" max="6" width="17.625" style="7" customWidth="1"/>
    <col min="7" max="7" width="16.00390625" style="7" customWidth="1"/>
  </cols>
  <sheetData>
    <row r="1" spans="1:6" s="2" customFormat="1" ht="15">
      <c r="A1" s="5" t="s">
        <v>22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spans="1:7" s="2" customFormat="1" ht="15">
      <c r="A3" s="8" t="s">
        <v>153</v>
      </c>
      <c r="B3" s="14"/>
      <c r="D3" s="16"/>
      <c r="E3" s="16"/>
      <c r="F3" s="16"/>
      <c r="G3" s="16"/>
    </row>
    <row r="4" spans="2:7" s="2" customFormat="1" ht="15">
      <c r="B4" s="14"/>
      <c r="D4" s="16"/>
      <c r="E4" s="16"/>
      <c r="F4" s="16"/>
      <c r="G4" s="16"/>
    </row>
    <row r="5" spans="1:7" s="2" customFormat="1" ht="15">
      <c r="A5" s="29"/>
      <c r="B5" s="14"/>
      <c r="D5" s="16"/>
      <c r="E5" s="16"/>
      <c r="F5" s="16"/>
      <c r="G5" s="16"/>
    </row>
    <row r="6" spans="2:7" s="9" customFormat="1" ht="12.75">
      <c r="B6" s="10"/>
      <c r="D6" s="11">
        <v>2008</v>
      </c>
      <c r="E6" s="11">
        <v>2007</v>
      </c>
      <c r="F6" s="11">
        <v>2008</v>
      </c>
      <c r="G6" s="11">
        <v>2007</v>
      </c>
    </row>
    <row r="7" spans="2:7" s="9" customFormat="1" ht="12.75">
      <c r="B7" s="10"/>
      <c r="D7" s="12" t="s">
        <v>24</v>
      </c>
      <c r="E7" s="12" t="s">
        <v>25</v>
      </c>
      <c r="F7" s="12" t="s">
        <v>154</v>
      </c>
      <c r="G7" s="12" t="s">
        <v>154</v>
      </c>
    </row>
    <row r="8" spans="2:7" s="38" customFormat="1" ht="12.75">
      <c r="B8" s="39"/>
      <c r="D8" s="41">
        <v>39538</v>
      </c>
      <c r="E8" s="40">
        <v>39172</v>
      </c>
      <c r="F8" s="41" t="s">
        <v>176</v>
      </c>
      <c r="G8" s="41" t="s">
        <v>176</v>
      </c>
    </row>
    <row r="9" spans="2:7" s="9" customFormat="1" ht="12.75">
      <c r="B9" s="10"/>
      <c r="D9" s="12" t="s">
        <v>93</v>
      </c>
      <c r="E9" s="12" t="s">
        <v>93</v>
      </c>
      <c r="F9" s="12" t="s">
        <v>93</v>
      </c>
      <c r="G9" s="12" t="s">
        <v>93</v>
      </c>
    </row>
    <row r="10" spans="2:7" s="9" customFormat="1" ht="12.75">
      <c r="B10" s="10"/>
      <c r="D10" s="12"/>
      <c r="E10" s="12" t="s">
        <v>95</v>
      </c>
      <c r="F10" s="12"/>
      <c r="G10" s="12" t="s">
        <v>95</v>
      </c>
    </row>
    <row r="11" spans="2:7" s="13" customFormat="1" ht="15">
      <c r="B11" s="14" t="s">
        <v>1</v>
      </c>
      <c r="D11" s="15">
        <v>81207</v>
      </c>
      <c r="E11" s="15">
        <v>78728</v>
      </c>
      <c r="F11" s="15">
        <v>308674</v>
      </c>
      <c r="G11" s="15">
        <v>302179</v>
      </c>
    </row>
    <row r="12" spans="2:7" s="13" customFormat="1" ht="15">
      <c r="B12" s="14" t="s">
        <v>56</v>
      </c>
      <c r="D12" s="15">
        <v>-72896</v>
      </c>
      <c r="E12" s="15">
        <v>-75752</v>
      </c>
      <c r="F12" s="15">
        <v>-278458</v>
      </c>
      <c r="G12" s="15">
        <v>-276513</v>
      </c>
    </row>
    <row r="13" spans="2:7" s="13" customFormat="1" ht="9" customHeight="1">
      <c r="B13" s="14"/>
      <c r="D13" s="43"/>
      <c r="E13" s="43"/>
      <c r="F13" s="43"/>
      <c r="G13" s="43"/>
    </row>
    <row r="14" spans="2:7" s="2" customFormat="1" ht="15">
      <c r="B14" s="14" t="s">
        <v>135</v>
      </c>
      <c r="D14" s="16">
        <f>SUM(D11:D13)</f>
        <v>8311</v>
      </c>
      <c r="E14" s="16">
        <f>SUM(E11:E13)</f>
        <v>2976</v>
      </c>
      <c r="F14" s="16">
        <f>SUM(F11:F12)</f>
        <v>30216</v>
      </c>
      <c r="G14" s="16">
        <f>SUM(G11:G13)</f>
        <v>25666</v>
      </c>
    </row>
    <row r="15" spans="2:7" s="2" customFormat="1" ht="8.25" customHeight="1">
      <c r="B15" s="14"/>
      <c r="D15" s="16"/>
      <c r="E15" s="16"/>
      <c r="F15" s="16"/>
      <c r="G15" s="16"/>
    </row>
    <row r="16" spans="2:7" s="2" customFormat="1" ht="15">
      <c r="B16" s="14" t="s">
        <v>106</v>
      </c>
      <c r="D16" s="18">
        <v>33</v>
      </c>
      <c r="E16" s="18">
        <v>39</v>
      </c>
      <c r="F16" s="18">
        <v>177</v>
      </c>
      <c r="G16" s="18">
        <v>59</v>
      </c>
    </row>
    <row r="17" spans="2:7" s="2" customFormat="1" ht="15">
      <c r="B17" s="14" t="s">
        <v>107</v>
      </c>
      <c r="D17" s="16">
        <v>-2749</v>
      </c>
      <c r="E17" s="16">
        <v>-3190</v>
      </c>
      <c r="F17" s="16">
        <v>-7730</v>
      </c>
      <c r="G17" s="16">
        <v>-7294</v>
      </c>
    </row>
    <row r="18" spans="2:7" s="2" customFormat="1" ht="15">
      <c r="B18" s="14" t="s">
        <v>108</v>
      </c>
      <c r="D18" s="16">
        <v>-632</v>
      </c>
      <c r="E18" s="16">
        <v>-667</v>
      </c>
      <c r="F18" s="16">
        <v>-2730</v>
      </c>
      <c r="G18" s="16">
        <v>-2214</v>
      </c>
    </row>
    <row r="19" spans="2:7" s="2" customFormat="1" ht="15">
      <c r="B19" s="14" t="s">
        <v>2</v>
      </c>
      <c r="D19" s="16">
        <v>-2492</v>
      </c>
      <c r="E19" s="16">
        <v>-1931</v>
      </c>
      <c r="F19" s="16">
        <v>-9346</v>
      </c>
      <c r="G19" s="16">
        <v>-7658</v>
      </c>
    </row>
    <row r="20" spans="2:7" s="2" customFormat="1" ht="9" customHeight="1">
      <c r="B20" s="14"/>
      <c r="D20" s="17"/>
      <c r="E20" s="17"/>
      <c r="F20" s="17"/>
      <c r="G20" s="17"/>
    </row>
    <row r="21" spans="2:7" s="2" customFormat="1" ht="15">
      <c r="B21" s="14" t="s">
        <v>136</v>
      </c>
      <c r="D21" s="16">
        <f>D14+D16+D17+D18+D19</f>
        <v>2471</v>
      </c>
      <c r="E21" s="16">
        <f>SUM(E14:E20)</f>
        <v>-2773</v>
      </c>
      <c r="F21" s="16">
        <f>SUM(F14:F19)</f>
        <v>10587</v>
      </c>
      <c r="G21" s="16">
        <f>SUM(G14:G20)</f>
        <v>8559</v>
      </c>
    </row>
    <row r="22" spans="2:7" s="2" customFormat="1" ht="6.75" customHeight="1">
      <c r="B22" s="14"/>
      <c r="D22" s="16"/>
      <c r="E22" s="16"/>
      <c r="F22" s="16"/>
      <c r="G22" s="16"/>
    </row>
    <row r="23" spans="2:7" s="2" customFormat="1" ht="15">
      <c r="B23" s="14" t="s">
        <v>109</v>
      </c>
      <c r="D23" s="17">
        <v>-20</v>
      </c>
      <c r="E23" s="17">
        <v>-3179</v>
      </c>
      <c r="F23" s="17">
        <v>-20</v>
      </c>
      <c r="G23" s="17">
        <v>-5835</v>
      </c>
    </row>
    <row r="24" spans="2:7" s="2" customFormat="1" ht="6" customHeight="1">
      <c r="B24" s="14"/>
      <c r="D24" s="16"/>
      <c r="E24" s="16"/>
      <c r="F24" s="16"/>
      <c r="G24" s="16"/>
    </row>
    <row r="25" spans="2:7" s="2" customFormat="1" ht="15" customHeight="1">
      <c r="B25" s="14" t="s">
        <v>134</v>
      </c>
      <c r="D25" s="16">
        <f>SUM(D21:D23)</f>
        <v>2451</v>
      </c>
      <c r="E25" s="16">
        <f>SUM(E21:E23)</f>
        <v>-5952</v>
      </c>
      <c r="F25" s="16">
        <f>SUM(F21:F23)</f>
        <v>10567</v>
      </c>
      <c r="G25" s="16">
        <f>SUM(G21:G23)</f>
        <v>2724</v>
      </c>
    </row>
    <row r="26" spans="2:7" s="2" customFormat="1" ht="15" customHeight="1">
      <c r="B26" s="14"/>
      <c r="D26" s="16"/>
      <c r="E26" s="16"/>
      <c r="F26" s="16"/>
      <c r="G26" s="16"/>
    </row>
    <row r="27" spans="2:7" s="2" customFormat="1" ht="15">
      <c r="B27" s="14" t="s">
        <v>3</v>
      </c>
      <c r="D27" s="17">
        <v>0</v>
      </c>
      <c r="E27" s="17">
        <v>0</v>
      </c>
      <c r="F27" s="17">
        <v>0</v>
      </c>
      <c r="G27" s="17">
        <v>0</v>
      </c>
    </row>
    <row r="28" spans="2:7" s="2" customFormat="1" ht="6" customHeight="1">
      <c r="B28" s="14"/>
      <c r="D28" s="16"/>
      <c r="E28" s="16"/>
      <c r="F28" s="16"/>
      <c r="G28" s="16"/>
    </row>
    <row r="29" spans="2:7" s="2" customFormat="1" ht="15.75" thickBot="1">
      <c r="B29" s="14" t="s">
        <v>137</v>
      </c>
      <c r="D29" s="55">
        <f>SUM(D25:D27)</f>
        <v>2451</v>
      </c>
      <c r="E29" s="55">
        <f>SUM(E25:E28)</f>
        <v>-5952</v>
      </c>
      <c r="F29" s="55">
        <f>SUM(F25:F28)</f>
        <v>10567</v>
      </c>
      <c r="G29" s="55">
        <f>SUM(G25:G28)</f>
        <v>2724</v>
      </c>
    </row>
    <row r="30" spans="2:7" s="2" customFormat="1" ht="15">
      <c r="B30" s="14"/>
      <c r="D30" s="16"/>
      <c r="E30" s="16"/>
      <c r="F30" s="16"/>
      <c r="G30" s="16"/>
    </row>
    <row r="31" spans="2:7" s="2" customFormat="1" ht="15">
      <c r="B31" s="14"/>
      <c r="D31" s="16"/>
      <c r="E31" s="16"/>
      <c r="F31" s="16"/>
      <c r="G31" s="16"/>
    </row>
    <row r="32" spans="2:7" s="2" customFormat="1" ht="15.75" thickBot="1">
      <c r="B32" s="14" t="s">
        <v>4</v>
      </c>
      <c r="D32" s="34" t="s">
        <v>162</v>
      </c>
      <c r="E32" s="34" t="s">
        <v>164</v>
      </c>
      <c r="F32" s="34" t="s">
        <v>165</v>
      </c>
      <c r="G32" s="61" t="s">
        <v>166</v>
      </c>
    </row>
    <row r="33" spans="2:7" s="2" customFormat="1" ht="16.5" thickBot="1" thickTop="1">
      <c r="B33" s="14" t="s">
        <v>5</v>
      </c>
      <c r="D33" s="31" t="s">
        <v>163</v>
      </c>
      <c r="E33" s="34" t="s">
        <v>164</v>
      </c>
      <c r="F33" s="34" t="s">
        <v>165</v>
      </c>
      <c r="G33" s="59" t="s">
        <v>166</v>
      </c>
    </row>
    <row r="34" spans="2:7" s="2" customFormat="1" ht="15.75" thickTop="1">
      <c r="B34" s="14"/>
      <c r="D34" s="16"/>
      <c r="E34" s="16"/>
      <c r="F34" s="16"/>
      <c r="G34" s="16"/>
    </row>
    <row r="35" spans="2:7" s="2" customFormat="1" ht="15">
      <c r="B35" s="14"/>
      <c r="D35" s="16"/>
      <c r="E35" s="16"/>
      <c r="F35" s="16"/>
      <c r="G35" s="16"/>
    </row>
    <row r="36" spans="2:7" s="2" customFormat="1" ht="15.75" customHeight="1">
      <c r="B36" s="8" t="s">
        <v>171</v>
      </c>
      <c r="D36" s="16"/>
      <c r="E36" s="16"/>
      <c r="F36" s="16"/>
      <c r="G36" s="16"/>
    </row>
    <row r="37" spans="2:7" s="2" customFormat="1" ht="15">
      <c r="B37" s="8" t="s">
        <v>142</v>
      </c>
      <c r="D37" s="16"/>
      <c r="E37" s="16"/>
      <c r="F37" s="16"/>
      <c r="G37" s="16"/>
    </row>
    <row r="38" spans="2:7" s="2" customFormat="1" ht="15">
      <c r="B38" s="14"/>
      <c r="D38" s="16"/>
      <c r="E38" s="16"/>
      <c r="F38" s="16"/>
      <c r="G38" s="16"/>
    </row>
    <row r="39" spans="2:7" s="2" customFormat="1" ht="15">
      <c r="B39" s="14"/>
      <c r="D39" s="16"/>
      <c r="E39" s="16"/>
      <c r="F39" s="16"/>
      <c r="G39" s="16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="85" zoomScaleNormal="85" workbookViewId="0" topLeftCell="A1">
      <selection activeCell="A48" sqref="A48"/>
    </sheetView>
  </sheetViews>
  <sheetFormatPr defaultColWidth="9.00390625" defaultRowHeight="15.75"/>
  <cols>
    <col min="1" max="1" width="43.125" style="0" customWidth="1"/>
    <col min="2" max="2" width="4.125" style="19" customWidth="1"/>
    <col min="3" max="3" width="17.75390625" style="20" customWidth="1"/>
    <col min="4" max="4" width="1.625" style="7" customWidth="1"/>
    <col min="5" max="5" width="16.25390625" style="7" customWidth="1"/>
    <col min="6" max="6" width="12.00390625" style="0" hidden="1" customWidth="1"/>
    <col min="7" max="7" width="9.625" style="0" bestFit="1" customWidth="1"/>
  </cols>
  <sheetData>
    <row r="1" spans="1:6" s="2" customFormat="1" ht="15">
      <c r="A1" s="5" t="s">
        <v>22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155</v>
      </c>
    </row>
    <row r="4" ht="15.75">
      <c r="A4" s="2"/>
    </row>
    <row r="5" spans="3:5" ht="15.75">
      <c r="C5" s="36" t="s">
        <v>28</v>
      </c>
      <c r="D5" s="19"/>
      <c r="E5" s="37" t="s">
        <v>28</v>
      </c>
    </row>
    <row r="6" spans="1:6" ht="15.75">
      <c r="A6" s="2"/>
      <c r="B6" s="15"/>
      <c r="C6" s="30">
        <v>39538</v>
      </c>
      <c r="D6" s="15"/>
      <c r="E6" s="30">
        <v>39172</v>
      </c>
      <c r="F6" s="2"/>
    </row>
    <row r="7" spans="1:6" ht="15.75">
      <c r="A7" s="2"/>
      <c r="B7" s="15"/>
      <c r="C7" s="27" t="s">
        <v>94</v>
      </c>
      <c r="D7" s="15"/>
      <c r="E7" s="13" t="s">
        <v>94</v>
      </c>
      <c r="F7" s="2"/>
    </row>
    <row r="8" spans="1:6" ht="15.75">
      <c r="A8" s="5" t="s">
        <v>57</v>
      </c>
      <c r="B8" s="15"/>
      <c r="C8" s="27"/>
      <c r="D8" s="15"/>
      <c r="E8" s="13"/>
      <c r="F8" s="2"/>
    </row>
    <row r="9" spans="1:6" ht="15.75">
      <c r="A9" s="5" t="s">
        <v>58</v>
      </c>
      <c r="B9" s="15"/>
      <c r="C9" s="27"/>
      <c r="D9" s="15"/>
      <c r="E9" s="13"/>
      <c r="F9" s="2"/>
    </row>
    <row r="10" spans="1:7" ht="15.75">
      <c r="A10" s="2" t="s">
        <v>6</v>
      </c>
      <c r="B10" s="15"/>
      <c r="C10" s="1">
        <v>302937</v>
      </c>
      <c r="D10" s="16"/>
      <c r="E10" s="1">
        <v>323906</v>
      </c>
      <c r="F10" s="42">
        <f>C10-E10</f>
        <v>-20969</v>
      </c>
      <c r="G10" s="60"/>
    </row>
    <row r="11" spans="1:7" ht="15.75">
      <c r="A11" s="2" t="s">
        <v>59</v>
      </c>
      <c r="B11" s="15"/>
      <c r="C11" s="1">
        <v>27596</v>
      </c>
      <c r="D11" s="16"/>
      <c r="E11" s="1">
        <v>28385</v>
      </c>
      <c r="F11" s="42">
        <f>C11-E11</f>
        <v>-789</v>
      </c>
      <c r="G11" s="60"/>
    </row>
    <row r="12" spans="1:7" ht="15.75">
      <c r="A12" s="2" t="s">
        <v>53</v>
      </c>
      <c r="B12" s="15"/>
      <c r="C12" s="1">
        <v>5000</v>
      </c>
      <c r="D12" s="16"/>
      <c r="E12" s="1">
        <v>5000</v>
      </c>
      <c r="F12" s="42">
        <f>C12-E12</f>
        <v>0</v>
      </c>
      <c r="G12" s="60"/>
    </row>
    <row r="13" spans="1:7" ht="15.75">
      <c r="A13" s="2"/>
      <c r="B13" s="15"/>
      <c r="C13" s="28">
        <f>SUM(C10:C12)</f>
        <v>335533</v>
      </c>
      <c r="D13" s="16"/>
      <c r="E13" s="28">
        <f>SUM(E10:E12)</f>
        <v>357291</v>
      </c>
      <c r="F13" s="42"/>
      <c r="G13" s="60"/>
    </row>
    <row r="14" spans="1:7" ht="15.75">
      <c r="A14" s="5" t="s">
        <v>60</v>
      </c>
      <c r="B14" s="15"/>
      <c r="C14" s="1"/>
      <c r="D14" s="16"/>
      <c r="E14" s="1"/>
      <c r="F14" s="42"/>
      <c r="G14" s="60"/>
    </row>
    <row r="15" spans="1:7" ht="15.75">
      <c r="A15" s="2" t="s">
        <v>7</v>
      </c>
      <c r="B15" s="15"/>
      <c r="C15" s="1">
        <v>36994</v>
      </c>
      <c r="D15" s="16"/>
      <c r="E15" s="1">
        <v>33655</v>
      </c>
      <c r="F15" s="42">
        <f>C15-E15</f>
        <v>3339</v>
      </c>
      <c r="G15" s="60"/>
    </row>
    <row r="16" spans="1:8" ht="15.75">
      <c r="A16" s="2" t="s">
        <v>63</v>
      </c>
      <c r="B16" s="15"/>
      <c r="C16" s="1">
        <v>126626</v>
      </c>
      <c r="D16" s="16"/>
      <c r="E16" s="1">
        <v>97656</v>
      </c>
      <c r="F16" s="42">
        <f>C16-E16</f>
        <v>28970</v>
      </c>
      <c r="G16" s="60"/>
      <c r="H16" s="60"/>
    </row>
    <row r="17" spans="1:7" ht="15.75">
      <c r="A17" s="2" t="s">
        <v>62</v>
      </c>
      <c r="B17" s="15"/>
      <c r="C17" s="1">
        <v>30735</v>
      </c>
      <c r="D17" s="16"/>
      <c r="E17" s="1">
        <v>7268</v>
      </c>
      <c r="F17" s="42">
        <f>C17-E17</f>
        <v>23467</v>
      </c>
      <c r="G17" s="60"/>
    </row>
    <row r="18" spans="1:7" ht="15.75">
      <c r="A18" s="2" t="s">
        <v>61</v>
      </c>
      <c r="B18" s="15"/>
      <c r="C18" s="1">
        <v>221</v>
      </c>
      <c r="D18" s="16"/>
      <c r="E18" s="1">
        <v>221</v>
      </c>
      <c r="F18" s="42">
        <f>C18-E18</f>
        <v>0</v>
      </c>
      <c r="G18" s="60"/>
    </row>
    <row r="19" spans="1:7" ht="15.75">
      <c r="A19" s="2" t="s">
        <v>8</v>
      </c>
      <c r="B19" s="15"/>
      <c r="C19" s="1">
        <v>20288</v>
      </c>
      <c r="D19" s="16"/>
      <c r="E19" s="1">
        <v>18426</v>
      </c>
      <c r="F19" s="42">
        <f>C19-E19</f>
        <v>1862</v>
      </c>
      <c r="G19" s="60"/>
    </row>
    <row r="20" spans="1:7" ht="15.75">
      <c r="A20" s="2"/>
      <c r="B20" s="15"/>
      <c r="C20" s="28">
        <f>SUM(C15:C19)</f>
        <v>214864</v>
      </c>
      <c r="D20" s="16"/>
      <c r="E20" s="28">
        <f>SUM(E15:E19)</f>
        <v>157226</v>
      </c>
      <c r="F20" s="42"/>
      <c r="G20" s="60"/>
    </row>
    <row r="21" spans="1:7" ht="16.5" thickBot="1">
      <c r="A21" s="5" t="s">
        <v>67</v>
      </c>
      <c r="B21" s="15"/>
      <c r="C21" s="44">
        <f>C20+C13</f>
        <v>550397</v>
      </c>
      <c r="D21" s="16"/>
      <c r="E21" s="44">
        <f>E20+E13</f>
        <v>514517</v>
      </c>
      <c r="F21" s="42"/>
      <c r="G21" s="60"/>
    </row>
    <row r="22" spans="1:7" ht="15.75">
      <c r="A22" s="2"/>
      <c r="B22" s="15"/>
      <c r="C22" s="24"/>
      <c r="D22" s="16"/>
      <c r="E22" s="24"/>
      <c r="F22" s="42"/>
      <c r="G22" s="60"/>
    </row>
    <row r="23" spans="1:7" ht="15.75">
      <c r="A23" s="5" t="s">
        <v>68</v>
      </c>
      <c r="B23" s="15"/>
      <c r="C23" s="1"/>
      <c r="D23" s="16"/>
      <c r="E23" s="1"/>
      <c r="F23" s="42"/>
      <c r="G23" s="60"/>
    </row>
    <row r="24" spans="1:7" ht="15.75">
      <c r="A24" s="5" t="s">
        <v>69</v>
      </c>
      <c r="B24" s="15"/>
      <c r="C24" s="1"/>
      <c r="D24" s="16"/>
      <c r="E24" s="1"/>
      <c r="F24" s="42"/>
      <c r="G24" s="60"/>
    </row>
    <row r="25" spans="1:7" ht="15.75">
      <c r="A25" s="2" t="s">
        <v>10</v>
      </c>
      <c r="B25" s="15"/>
      <c r="C25" s="1">
        <v>181749</v>
      </c>
      <c r="D25" s="16"/>
      <c r="E25" s="1">
        <v>181749</v>
      </c>
      <c r="F25" s="42">
        <f>C25-E25</f>
        <v>0</v>
      </c>
      <c r="G25" s="60"/>
    </row>
    <row r="26" spans="1:7" ht="15.75">
      <c r="A26" s="2" t="s">
        <v>45</v>
      </c>
      <c r="B26" s="15"/>
      <c r="C26" s="1">
        <v>1197</v>
      </c>
      <c r="D26" s="16"/>
      <c r="E26" s="1">
        <v>1197</v>
      </c>
      <c r="F26" s="42">
        <f>C26-E26</f>
        <v>0</v>
      </c>
      <c r="G26" s="60"/>
    </row>
    <row r="27" spans="1:7" ht="15.75">
      <c r="A27" s="2" t="s">
        <v>114</v>
      </c>
      <c r="B27" s="15"/>
      <c r="C27" s="1">
        <v>-169</v>
      </c>
      <c r="D27" s="16"/>
      <c r="E27" s="1">
        <v>-3</v>
      </c>
      <c r="F27" s="42">
        <f>C27-E27</f>
        <v>-166</v>
      </c>
      <c r="G27" s="60"/>
    </row>
    <row r="28" spans="1:7" ht="15.75">
      <c r="A28" s="2" t="s">
        <v>26</v>
      </c>
      <c r="B28" s="15"/>
      <c r="C28" s="1">
        <v>152507</v>
      </c>
      <c r="D28" s="16"/>
      <c r="E28" s="1">
        <v>145572</v>
      </c>
      <c r="F28" s="42">
        <f>C28-E28</f>
        <v>6935</v>
      </c>
      <c r="G28" s="60"/>
    </row>
    <row r="29" spans="1:7" ht="15.75">
      <c r="A29" s="2" t="s">
        <v>27</v>
      </c>
      <c r="B29" s="15"/>
      <c r="C29" s="22">
        <v>0</v>
      </c>
      <c r="D29" s="16"/>
      <c r="E29" s="22">
        <v>0</v>
      </c>
      <c r="F29" s="42">
        <f>C29-E29</f>
        <v>0</v>
      </c>
      <c r="G29" s="60"/>
    </row>
    <row r="30" spans="1:7" ht="15.75">
      <c r="A30" s="2" t="s">
        <v>11</v>
      </c>
      <c r="B30" s="15"/>
      <c r="C30" s="24">
        <f>SUM(C25:C29)</f>
        <v>335284</v>
      </c>
      <c r="D30" s="16"/>
      <c r="E30" s="24">
        <f>SUM(E25:E29)</f>
        <v>328515</v>
      </c>
      <c r="F30" s="42"/>
      <c r="G30" s="60"/>
    </row>
    <row r="31" spans="1:7" ht="15.75">
      <c r="A31" s="2" t="s">
        <v>96</v>
      </c>
      <c r="B31" s="15"/>
      <c r="C31" s="28">
        <f>SUM(C30:C30)</f>
        <v>335284</v>
      </c>
      <c r="D31" s="16"/>
      <c r="E31" s="28">
        <f>SUM(E30:E30)</f>
        <v>328515</v>
      </c>
      <c r="F31" s="42"/>
      <c r="G31" s="60"/>
    </row>
    <row r="32" spans="1:7" ht="15.75">
      <c r="A32" s="2"/>
      <c r="B32" s="15"/>
      <c r="C32" s="24"/>
      <c r="D32" s="16"/>
      <c r="E32" s="24"/>
      <c r="F32" s="42"/>
      <c r="G32" s="60"/>
    </row>
    <row r="33" spans="1:7" ht="15.75">
      <c r="A33" s="5" t="s">
        <v>70</v>
      </c>
      <c r="B33" s="15"/>
      <c r="C33" s="1"/>
      <c r="D33" s="16"/>
      <c r="E33" s="1"/>
      <c r="F33" s="42"/>
      <c r="G33" s="60"/>
    </row>
    <row r="34" spans="1:7" ht="15.75">
      <c r="A34" s="2" t="s">
        <v>113</v>
      </c>
      <c r="B34" s="15"/>
      <c r="C34" s="1">
        <v>54573</v>
      </c>
      <c r="D34" s="16"/>
      <c r="E34" s="1">
        <v>56357</v>
      </c>
      <c r="F34" s="42">
        <f>C34-E34</f>
        <v>-1784</v>
      </c>
      <c r="G34" s="60"/>
    </row>
    <row r="35" spans="1:7" ht="15.75">
      <c r="A35" s="2" t="s">
        <v>29</v>
      </c>
      <c r="B35" s="15"/>
      <c r="C35" s="1">
        <v>21502</v>
      </c>
      <c r="D35" s="16"/>
      <c r="E35" s="1">
        <v>21502</v>
      </c>
      <c r="F35" s="42">
        <f>C35-E35</f>
        <v>0</v>
      </c>
      <c r="G35" s="60"/>
    </row>
    <row r="36" spans="1:7" ht="16.5" thickBot="1">
      <c r="A36" s="2"/>
      <c r="B36" s="15"/>
      <c r="C36" s="3">
        <f>SUM(C34:C35)</f>
        <v>76075</v>
      </c>
      <c r="D36" s="16"/>
      <c r="E36" s="3">
        <f>SUM(E34:E35)</f>
        <v>77859</v>
      </c>
      <c r="F36" s="42"/>
      <c r="G36" s="60"/>
    </row>
    <row r="37" spans="1:7" ht="16.5" thickTop="1">
      <c r="A37" s="2"/>
      <c r="B37" s="15"/>
      <c r="C37" s="24"/>
      <c r="D37" s="16"/>
      <c r="E37" s="24"/>
      <c r="F37" s="42"/>
      <c r="G37" s="60"/>
    </row>
    <row r="38" spans="1:7" ht="15.75">
      <c r="A38" s="5" t="s">
        <v>64</v>
      </c>
      <c r="B38" s="15"/>
      <c r="C38" s="1"/>
      <c r="D38" s="16"/>
      <c r="E38" s="1"/>
      <c r="F38" s="42"/>
      <c r="G38" s="60"/>
    </row>
    <row r="39" spans="1:8" ht="15.75">
      <c r="A39" s="2" t="s">
        <v>65</v>
      </c>
      <c r="B39" s="15"/>
      <c r="C39" s="1">
        <v>43880</v>
      </c>
      <c r="D39" s="16"/>
      <c r="E39" s="1">
        <v>21904</v>
      </c>
      <c r="F39" s="42">
        <f>C39-E39</f>
        <v>21976</v>
      </c>
      <c r="G39" s="60"/>
      <c r="H39" s="60"/>
    </row>
    <row r="40" spans="1:7" ht="15.75">
      <c r="A40" s="2" t="s">
        <v>66</v>
      </c>
      <c r="B40" s="15"/>
      <c r="C40" s="1">
        <v>6888</v>
      </c>
      <c r="D40" s="16"/>
      <c r="E40" s="1">
        <v>5126</v>
      </c>
      <c r="F40" s="42">
        <f>C40-E40</f>
        <v>1762</v>
      </c>
      <c r="G40" s="60"/>
    </row>
    <row r="41" spans="1:8" ht="15.75">
      <c r="A41" s="2" t="s">
        <v>9</v>
      </c>
      <c r="B41" s="15"/>
      <c r="C41" s="1">
        <v>88270</v>
      </c>
      <c r="D41" s="16"/>
      <c r="E41" s="1">
        <v>81113</v>
      </c>
      <c r="F41" s="42">
        <f>C41-E41</f>
        <v>7157</v>
      </c>
      <c r="G41" s="60"/>
      <c r="H41" s="60"/>
    </row>
    <row r="42" spans="1:7" ht="15.75">
      <c r="A42" s="2" t="s">
        <v>52</v>
      </c>
      <c r="B42" s="15"/>
      <c r="C42" s="1">
        <v>0</v>
      </c>
      <c r="D42" s="16"/>
      <c r="E42" s="1">
        <v>0</v>
      </c>
      <c r="F42" s="42">
        <f>C42-E42</f>
        <v>0</v>
      </c>
      <c r="G42" s="60"/>
    </row>
    <row r="43" spans="1:7" ht="15.75">
      <c r="A43" s="2"/>
      <c r="B43" s="15"/>
      <c r="C43" s="28">
        <f>SUM(C39:C42)</f>
        <v>139038</v>
      </c>
      <c r="D43" s="16"/>
      <c r="E43" s="28">
        <f>SUM(E39:E42)</f>
        <v>108143</v>
      </c>
      <c r="F43" s="42"/>
      <c r="G43" s="60"/>
    </row>
    <row r="44" spans="1:7" ht="15.75">
      <c r="A44" s="5" t="s">
        <v>71</v>
      </c>
      <c r="B44" s="15"/>
      <c r="C44" s="28">
        <f>C43+C36</f>
        <v>215113</v>
      </c>
      <c r="D44" s="16"/>
      <c r="E44" s="28">
        <f>E43+E36</f>
        <v>186002</v>
      </c>
      <c r="F44" s="42"/>
      <c r="G44" s="60"/>
    </row>
    <row r="45" spans="1:7" ht="16.5" thickBot="1">
      <c r="A45" s="45" t="s">
        <v>72</v>
      </c>
      <c r="B45" s="15"/>
      <c r="C45" s="46">
        <f>C44+C30</f>
        <v>550397</v>
      </c>
      <c r="D45" s="16"/>
      <c r="E45" s="46">
        <f>E44+E30</f>
        <v>514517</v>
      </c>
      <c r="F45" s="42"/>
      <c r="G45" s="60"/>
    </row>
    <row r="46" spans="1:6" ht="15.75">
      <c r="A46" s="2"/>
      <c r="B46" s="15"/>
      <c r="C46" s="1">
        <f>C45-C21</f>
        <v>0</v>
      </c>
      <c r="D46" s="1"/>
      <c r="E46" s="1"/>
      <c r="F46" s="42"/>
    </row>
    <row r="47" spans="1:6" ht="15.75">
      <c r="A47" s="25" t="s">
        <v>21</v>
      </c>
      <c r="B47" s="15"/>
      <c r="C47" s="1"/>
      <c r="D47" s="16"/>
      <c r="E47" s="1"/>
      <c r="F47" s="2"/>
    </row>
    <row r="48" spans="1:6" ht="15.75">
      <c r="A48" s="5" t="s">
        <v>172</v>
      </c>
      <c r="B48" s="15"/>
      <c r="C48" s="1"/>
      <c r="D48" s="16"/>
      <c r="E48" s="1"/>
      <c r="F48" s="2"/>
    </row>
    <row r="49" spans="1:6" ht="15.75">
      <c r="A49" s="2"/>
      <c r="B49" s="15"/>
      <c r="C49" s="1"/>
      <c r="D49" s="16"/>
      <c r="E49" s="1"/>
      <c r="F49" s="2"/>
    </row>
    <row r="50" ht="15.75">
      <c r="E50" s="20"/>
    </row>
    <row r="51" ht="15.75">
      <c r="E51" s="20"/>
    </row>
    <row r="52" ht="15.75">
      <c r="E52" s="20"/>
    </row>
    <row r="53" ht="15.75">
      <c r="E53" s="20"/>
    </row>
    <row r="54" ht="15.75">
      <c r="E54" s="20"/>
    </row>
    <row r="55" ht="15.75">
      <c r="E55" s="20"/>
    </row>
    <row r="56" ht="15.75">
      <c r="E56" s="20"/>
    </row>
    <row r="57" ht="15.75">
      <c r="E57" s="20"/>
    </row>
    <row r="58" ht="15.75">
      <c r="E58" s="20"/>
    </row>
    <row r="59" ht="15.75">
      <c r="E59" s="20"/>
    </row>
    <row r="60" ht="15.75">
      <c r="E60" s="20"/>
    </row>
    <row r="61" ht="15.75">
      <c r="E61" s="20"/>
    </row>
    <row r="62" ht="15.75">
      <c r="E62" s="20"/>
    </row>
    <row r="63" ht="15.75">
      <c r="E63" s="20"/>
    </row>
    <row r="64" ht="15.75">
      <c r="E64" s="20"/>
    </row>
    <row r="65" ht="15.75">
      <c r="E65" s="20"/>
    </row>
    <row r="66" ht="15.75">
      <c r="E66" s="20"/>
    </row>
    <row r="67" ht="15.75">
      <c r="E67" s="20"/>
    </row>
    <row r="68" ht="15.75">
      <c r="E68" s="20"/>
    </row>
    <row r="69" ht="15.75">
      <c r="E69" s="20"/>
    </row>
    <row r="70" ht="15.75">
      <c r="E70" s="20"/>
    </row>
    <row r="71" ht="15.75">
      <c r="E71" s="20"/>
    </row>
    <row r="72" ht="15.75">
      <c r="E72" s="20"/>
    </row>
    <row r="73" ht="15.75">
      <c r="E73" s="20"/>
    </row>
    <row r="74" ht="15.75">
      <c r="E74" s="20"/>
    </row>
    <row r="75" ht="15.75">
      <c r="E75" s="20"/>
    </row>
    <row r="76" ht="15.75">
      <c r="E76" s="20"/>
    </row>
    <row r="77" ht="15.75">
      <c r="E77" s="20"/>
    </row>
    <row r="78" ht="15.75">
      <c r="E78" s="20"/>
    </row>
    <row r="79" ht="15.75">
      <c r="E79" s="20"/>
    </row>
    <row r="80" ht="15.75">
      <c r="E80" s="20"/>
    </row>
    <row r="81" ht="15.75">
      <c r="E81" s="20"/>
    </row>
    <row r="82" ht="15.75">
      <c r="E82" s="20"/>
    </row>
    <row r="83" ht="15.75">
      <c r="E83" s="20"/>
    </row>
    <row r="84" ht="15.75">
      <c r="E84" s="20"/>
    </row>
    <row r="85" ht="15.75">
      <c r="E85" s="20"/>
    </row>
    <row r="86" ht="15.75">
      <c r="E86" s="20"/>
    </row>
    <row r="87" ht="15.75">
      <c r="E87" s="20"/>
    </row>
    <row r="88" ht="15.75">
      <c r="E88" s="20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="80" zoomScaleNormal="80" workbookViewId="0" topLeftCell="A4">
      <pane xSplit="1" topLeftCell="B1" activePane="topRight" state="frozen"/>
      <selection pane="topLeft" activeCell="A2" sqref="A2"/>
      <selection pane="topRight" activeCell="A68" sqref="A68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6" customWidth="1"/>
    <col min="4" max="4" width="19.375" style="2" hidden="1" customWidth="1"/>
    <col min="5" max="5" width="15.125" style="16" customWidth="1"/>
    <col min="6" max="6" width="14.625" style="16" hidden="1" customWidth="1"/>
    <col min="7" max="7" width="19.375" style="2" hidden="1" customWidth="1"/>
    <col min="8" max="8" width="15.00390625" style="16" hidden="1" customWidth="1"/>
    <col min="9" max="9" width="15.7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22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156</v>
      </c>
    </row>
    <row r="4" spans="1:7" ht="15">
      <c r="A4" s="8" t="s">
        <v>87</v>
      </c>
      <c r="D4" s="21" t="s">
        <v>12</v>
      </c>
      <c r="G4" s="21" t="s">
        <v>12</v>
      </c>
    </row>
    <row r="5" spans="1:8" ht="15.75">
      <c r="A5" s="26"/>
      <c r="C5" s="36"/>
      <c r="D5" s="36"/>
      <c r="E5" s="36"/>
      <c r="F5" s="36"/>
      <c r="G5" s="36" t="s">
        <v>30</v>
      </c>
      <c r="H5" s="36"/>
    </row>
    <row r="6" spans="1:9" ht="15">
      <c r="A6" s="26"/>
      <c r="C6" s="27" t="s">
        <v>168</v>
      </c>
      <c r="D6" s="27" t="s">
        <v>31</v>
      </c>
      <c r="E6" s="27"/>
      <c r="F6" s="27" t="s">
        <v>31</v>
      </c>
      <c r="G6" s="27" t="s">
        <v>31</v>
      </c>
      <c r="H6" s="27" t="s">
        <v>31</v>
      </c>
      <c r="I6" s="58" t="s">
        <v>167</v>
      </c>
    </row>
    <row r="7" spans="1:10" ht="15">
      <c r="A7" s="26"/>
      <c r="C7" s="30">
        <v>39538</v>
      </c>
      <c r="D7" s="30">
        <v>39538</v>
      </c>
      <c r="E7" s="30">
        <v>39538</v>
      </c>
      <c r="F7" s="30">
        <v>37621</v>
      </c>
      <c r="G7" s="13"/>
      <c r="H7" s="30">
        <v>37621</v>
      </c>
      <c r="I7" s="30">
        <v>39172</v>
      </c>
      <c r="J7" s="30">
        <v>39172</v>
      </c>
    </row>
    <row r="8" spans="1:10" ht="15">
      <c r="A8" s="26"/>
      <c r="C8" s="27" t="s">
        <v>117</v>
      </c>
      <c r="D8" s="13"/>
      <c r="E8" s="27" t="s">
        <v>117</v>
      </c>
      <c r="F8" s="27" t="s">
        <v>0</v>
      </c>
      <c r="G8" s="13"/>
      <c r="H8" s="27" t="s">
        <v>0</v>
      </c>
      <c r="I8" s="27" t="s">
        <v>148</v>
      </c>
      <c r="J8" s="27" t="s">
        <v>148</v>
      </c>
    </row>
    <row r="9" spans="3:9" ht="15">
      <c r="C9" s="32" t="s">
        <v>169</v>
      </c>
      <c r="D9" s="35" t="s">
        <v>0</v>
      </c>
      <c r="E9" s="35"/>
      <c r="F9" s="35"/>
      <c r="G9" s="35" t="s">
        <v>0</v>
      </c>
      <c r="H9" s="35"/>
      <c r="I9" s="2" t="s">
        <v>170</v>
      </c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89</v>
      </c>
    </row>
    <row r="12" spans="1:10" ht="15">
      <c r="A12" s="2" t="s">
        <v>88</v>
      </c>
      <c r="C12" s="16">
        <v>10587</v>
      </c>
      <c r="D12" s="1">
        <v>14919705</v>
      </c>
      <c r="F12" s="16">
        <v>18836452</v>
      </c>
      <c r="G12" s="1">
        <v>14919705</v>
      </c>
      <c r="I12" s="1">
        <v>10623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32</v>
      </c>
      <c r="D14" s="1"/>
      <c r="G14" s="1"/>
      <c r="I14" s="1"/>
      <c r="J14" s="1"/>
    </row>
    <row r="15" spans="1:10" ht="15">
      <c r="A15" s="2" t="s">
        <v>33</v>
      </c>
      <c r="C15" s="16">
        <v>32283</v>
      </c>
      <c r="D15" s="1">
        <v>14814720</v>
      </c>
      <c r="F15" s="16">
        <v>27640949</v>
      </c>
      <c r="G15" s="1">
        <v>14814720</v>
      </c>
      <c r="I15" s="1">
        <v>41582</v>
      </c>
      <c r="J15" s="1"/>
    </row>
    <row r="16" spans="1:10" ht="15">
      <c r="A16" s="2" t="s">
        <v>51</v>
      </c>
      <c r="C16" s="16">
        <v>0</v>
      </c>
      <c r="D16" s="1"/>
      <c r="G16" s="1"/>
      <c r="I16" s="1">
        <v>0</v>
      </c>
      <c r="J16" s="1"/>
    </row>
    <row r="17" spans="1:10" ht="15">
      <c r="A17" s="2" t="s">
        <v>34</v>
      </c>
      <c r="C17" s="18">
        <v>9346</v>
      </c>
      <c r="D17" s="22">
        <v>0</v>
      </c>
      <c r="F17" s="18">
        <v>6513540</v>
      </c>
      <c r="G17" s="22">
        <v>0</v>
      </c>
      <c r="I17" s="1">
        <v>9900</v>
      </c>
      <c r="J17" s="1"/>
    </row>
    <row r="18" spans="1:10" ht="15">
      <c r="A18" s="2" t="s">
        <v>35</v>
      </c>
      <c r="C18" s="17">
        <v>0</v>
      </c>
      <c r="D18" s="24"/>
      <c r="F18" s="17">
        <v>-339625</v>
      </c>
      <c r="G18" s="24"/>
      <c r="I18" s="22">
        <v>-408</v>
      </c>
      <c r="J18" s="1"/>
    </row>
    <row r="19" spans="3:10" ht="3.75" customHeight="1">
      <c r="C19" s="18"/>
      <c r="D19" s="24"/>
      <c r="F19" s="18"/>
      <c r="G19" s="24"/>
      <c r="I19" s="1"/>
      <c r="J19" s="1"/>
    </row>
    <row r="20" spans="1:10" ht="15">
      <c r="A20" s="2" t="s">
        <v>13</v>
      </c>
      <c r="C20" s="18">
        <f>SUM(C12:C18)</f>
        <v>52216</v>
      </c>
      <c r="D20" s="24"/>
      <c r="F20" s="18">
        <f>SUM(F12:F18)</f>
        <v>52651316</v>
      </c>
      <c r="G20" s="24"/>
      <c r="I20" s="18">
        <f>SUM(I12:I18)</f>
        <v>61697</v>
      </c>
      <c r="J20" s="1"/>
    </row>
    <row r="21" spans="3:10" ht="15">
      <c r="C21" s="18"/>
      <c r="D21" s="24"/>
      <c r="F21" s="18"/>
      <c r="G21" s="24"/>
      <c r="I21" s="1"/>
      <c r="J21" s="1"/>
    </row>
    <row r="22" spans="1:10" ht="15">
      <c r="A22" s="2" t="s">
        <v>36</v>
      </c>
      <c r="C22" s="16">
        <v>-3339</v>
      </c>
      <c r="D22" s="1"/>
      <c r="F22" s="16">
        <v>105181</v>
      </c>
      <c r="G22" s="1"/>
      <c r="I22" s="1">
        <v>9838</v>
      </c>
      <c r="J22" s="1"/>
    </row>
    <row r="23" spans="1:10" ht="15">
      <c r="A23" s="2" t="s">
        <v>37</v>
      </c>
      <c r="C23" s="16">
        <v>-52437</v>
      </c>
      <c r="D23" s="1">
        <v>-21837751</v>
      </c>
      <c r="F23" s="16">
        <v>7472985</v>
      </c>
      <c r="G23" s="1">
        <v>-21837751</v>
      </c>
      <c r="I23" s="1">
        <v>28853</v>
      </c>
      <c r="J23" s="1"/>
    </row>
    <row r="24" spans="1:10" ht="15">
      <c r="A24" s="2" t="s">
        <v>38</v>
      </c>
      <c r="C24" s="18">
        <v>23738</v>
      </c>
      <c r="D24" s="1">
        <v>3007897</v>
      </c>
      <c r="F24" s="18">
        <f>-778106+2</f>
        <v>-778104</v>
      </c>
      <c r="G24" s="1">
        <v>3007897</v>
      </c>
      <c r="I24" s="1">
        <v>12866</v>
      </c>
      <c r="J24" s="1"/>
    </row>
    <row r="25" spans="1:10" ht="15">
      <c r="A25" s="2" t="s">
        <v>39</v>
      </c>
      <c r="C25" s="18">
        <v>6874</v>
      </c>
      <c r="D25" s="1"/>
      <c r="F25" s="18">
        <v>-71000</v>
      </c>
      <c r="G25" s="1"/>
      <c r="I25" s="1">
        <v>32474</v>
      </c>
      <c r="J25" s="1"/>
    </row>
    <row r="26" spans="3:10" ht="6.75" customHeight="1">
      <c r="C26" s="17"/>
      <c r="D26" s="1"/>
      <c r="F26" s="17"/>
      <c r="G26" s="1"/>
      <c r="I26" s="22"/>
      <c r="J26" s="1"/>
    </row>
    <row r="27" spans="1:10" ht="15">
      <c r="A27" s="2" t="s">
        <v>50</v>
      </c>
      <c r="C27" s="16">
        <f>SUM(C20:C25)</f>
        <v>27052</v>
      </c>
      <c r="D27" s="1"/>
      <c r="F27" s="16">
        <f>SUM(F20:F25)</f>
        <v>59380378</v>
      </c>
      <c r="G27" s="1"/>
      <c r="I27" s="16">
        <f>SUM(I20:I25)</f>
        <v>145728</v>
      </c>
      <c r="J27" s="1"/>
    </row>
    <row r="28" spans="4:10" ht="15">
      <c r="D28" s="1"/>
      <c r="G28" s="1"/>
      <c r="I28" s="1"/>
      <c r="J28" s="1"/>
    </row>
    <row r="29" spans="1:10" ht="15">
      <c r="A29" s="2" t="s">
        <v>23</v>
      </c>
      <c r="C29" s="16">
        <v>-9346</v>
      </c>
      <c r="D29" s="1"/>
      <c r="F29" s="16">
        <v>-6513540</v>
      </c>
      <c r="G29" s="1"/>
      <c r="I29" s="1">
        <v>-9900</v>
      </c>
      <c r="J29" s="1"/>
    </row>
    <row r="30" spans="1:10" ht="15">
      <c r="A30" s="2" t="s">
        <v>14</v>
      </c>
      <c r="C30" s="17">
        <v>-20</v>
      </c>
      <c r="D30" s="1">
        <v>0</v>
      </c>
      <c r="E30" s="2"/>
      <c r="F30" s="17">
        <v>-22248</v>
      </c>
      <c r="G30" s="1">
        <v>0</v>
      </c>
      <c r="H30" s="2"/>
      <c r="I30" s="22">
        <v>-20</v>
      </c>
      <c r="J30" s="1"/>
    </row>
    <row r="31" spans="1:10" ht="15">
      <c r="A31" s="2" t="s">
        <v>90</v>
      </c>
      <c r="D31" s="23">
        <f>SUM(D22:D30)</f>
        <v>-18829854</v>
      </c>
      <c r="E31" s="18">
        <f>SUM(C27:C30)</f>
        <v>17686</v>
      </c>
      <c r="G31" s="23">
        <f>SUM(G22:G30)</f>
        <v>-18829854</v>
      </c>
      <c r="H31" s="18">
        <f>SUM(F27:F30)</f>
        <v>52844590</v>
      </c>
      <c r="I31" s="1"/>
      <c r="J31" s="18">
        <f>SUM(I27:I30)</f>
        <v>135808</v>
      </c>
    </row>
    <row r="32" spans="1:10" ht="15">
      <c r="A32" s="21"/>
      <c r="D32" s="1"/>
      <c r="G32" s="1"/>
      <c r="I32" s="1"/>
      <c r="J32" s="1"/>
    </row>
    <row r="33" spans="1:10" ht="15">
      <c r="A33" s="5" t="s">
        <v>91</v>
      </c>
      <c r="D33" s="1"/>
      <c r="G33" s="1"/>
      <c r="I33" s="1"/>
      <c r="J33" s="1"/>
    </row>
    <row r="34" spans="1:10" ht="15">
      <c r="A34" s="2" t="s">
        <v>46</v>
      </c>
      <c r="C34" s="16">
        <v>-12961</v>
      </c>
      <c r="D34" s="1">
        <v>0</v>
      </c>
      <c r="F34" s="16">
        <v>-70569908</v>
      </c>
      <c r="G34" s="1">
        <v>0</v>
      </c>
      <c r="I34" s="1">
        <v>-107124</v>
      </c>
      <c r="J34" s="1"/>
    </row>
    <row r="35" spans="1:10" ht="15" hidden="1">
      <c r="A35" s="2" t="s">
        <v>47</v>
      </c>
      <c r="C35" s="16">
        <v>0</v>
      </c>
      <c r="D35" s="1"/>
      <c r="F35" s="16">
        <v>2592637</v>
      </c>
      <c r="G35" s="1"/>
      <c r="I35" s="1"/>
      <c r="J35" s="1"/>
    </row>
    <row r="36" spans="1:10" ht="15" hidden="1">
      <c r="A36" s="2" t="s">
        <v>47</v>
      </c>
      <c r="C36" s="16">
        <v>0</v>
      </c>
      <c r="D36" s="1"/>
      <c r="G36" s="1"/>
      <c r="I36" s="1">
        <v>0</v>
      </c>
      <c r="J36" s="1"/>
    </row>
    <row r="37" spans="1:10" ht="15">
      <c r="A37" s="2" t="s">
        <v>47</v>
      </c>
      <c r="C37" s="16">
        <v>2436</v>
      </c>
      <c r="D37" s="1"/>
      <c r="G37" s="1"/>
      <c r="I37" s="1">
        <v>0</v>
      </c>
      <c r="J37" s="1"/>
    </row>
    <row r="38" spans="1:10" ht="15">
      <c r="A38" s="2" t="s">
        <v>48</v>
      </c>
      <c r="C38" s="16">
        <v>0</v>
      </c>
      <c r="D38" s="1"/>
      <c r="F38" s="16">
        <v>0</v>
      </c>
      <c r="G38" s="1"/>
      <c r="I38" s="1">
        <v>474</v>
      </c>
      <c r="J38" s="1"/>
    </row>
    <row r="39" spans="1:10" ht="15">
      <c r="A39" s="2" t="s">
        <v>115</v>
      </c>
      <c r="C39" s="16">
        <v>-166</v>
      </c>
      <c r="D39" s="1"/>
      <c r="G39" s="1"/>
      <c r="I39" s="1">
        <v>-3</v>
      </c>
      <c r="J39" s="1"/>
    </row>
    <row r="40" spans="1:10" ht="15" hidden="1">
      <c r="A40" s="2" t="s">
        <v>110</v>
      </c>
      <c r="C40" s="16">
        <v>0</v>
      </c>
      <c r="D40" s="1"/>
      <c r="G40" s="1"/>
      <c r="I40" s="1">
        <v>0</v>
      </c>
      <c r="J40" s="1"/>
    </row>
    <row r="41" spans="1:10" ht="15" hidden="1">
      <c r="A41" s="2" t="s">
        <v>55</v>
      </c>
      <c r="C41" s="16">
        <v>0</v>
      </c>
      <c r="D41" s="1"/>
      <c r="G41" s="1"/>
      <c r="I41" s="1">
        <v>0</v>
      </c>
      <c r="J41" s="1"/>
    </row>
    <row r="42" spans="1:10" ht="15">
      <c r="A42" s="2" t="s">
        <v>40</v>
      </c>
      <c r="C42" s="17">
        <v>0</v>
      </c>
      <c r="D42" s="1"/>
      <c r="F42" s="17">
        <v>339625</v>
      </c>
      <c r="G42" s="1"/>
      <c r="I42" s="22">
        <v>408</v>
      </c>
      <c r="J42" s="1"/>
    </row>
    <row r="43" spans="1:10" ht="15">
      <c r="A43" s="2" t="s">
        <v>49</v>
      </c>
      <c r="D43" s="1"/>
      <c r="E43" s="18">
        <f>SUM(C34:C42)</f>
        <v>-10691</v>
      </c>
      <c r="G43" s="1"/>
      <c r="H43" s="18">
        <f>SUM(F34:F42)</f>
        <v>-67637646</v>
      </c>
      <c r="I43" s="1"/>
      <c r="J43" s="18">
        <f>SUM(I34:I42)</f>
        <v>-106245</v>
      </c>
    </row>
    <row r="44" spans="4:10" ht="15">
      <c r="D44" s="1"/>
      <c r="G44" s="1"/>
      <c r="I44" s="1"/>
      <c r="J44" s="1"/>
    </row>
    <row r="45" spans="1:10" ht="15">
      <c r="A45" s="5" t="s">
        <v>92</v>
      </c>
      <c r="D45" s="1"/>
      <c r="G45" s="1"/>
      <c r="I45" s="1"/>
      <c r="J45" s="1"/>
    </row>
    <row r="46" spans="1:10" ht="15">
      <c r="A46" s="2" t="s">
        <v>54</v>
      </c>
      <c r="C46" s="16">
        <v>-1300</v>
      </c>
      <c r="D46" s="1">
        <v>0</v>
      </c>
      <c r="F46" s="16">
        <v>-2544800</v>
      </c>
      <c r="G46" s="1">
        <v>0</v>
      </c>
      <c r="I46" s="1">
        <v>-66403</v>
      </c>
      <c r="J46" s="1"/>
    </row>
    <row r="47" spans="1:10" ht="15">
      <c r="A47" s="2" t="s">
        <v>41</v>
      </c>
      <c r="C47" s="16">
        <v>-3632</v>
      </c>
      <c r="D47" s="1"/>
      <c r="F47" s="16">
        <v>-2600000</v>
      </c>
      <c r="G47" s="1"/>
      <c r="I47" s="1">
        <v>-3635</v>
      </c>
      <c r="J47" s="1"/>
    </row>
    <row r="48" spans="1:10" ht="15">
      <c r="A48" s="2" t="s">
        <v>42</v>
      </c>
      <c r="C48" s="16">
        <v>-201</v>
      </c>
      <c r="D48" s="1"/>
      <c r="F48" s="16">
        <v>-1623360</v>
      </c>
      <c r="G48" s="1"/>
      <c r="I48" s="1">
        <v>-993</v>
      </c>
      <c r="J48" s="1"/>
    </row>
    <row r="49" spans="1:10" ht="7.5" customHeight="1">
      <c r="A49" s="4"/>
      <c r="C49" s="17"/>
      <c r="D49" s="1"/>
      <c r="F49" s="17"/>
      <c r="G49" s="1"/>
      <c r="I49" s="22"/>
      <c r="J49" s="1"/>
    </row>
    <row r="50" spans="1:10" ht="15">
      <c r="A50" s="2" t="s">
        <v>43</v>
      </c>
      <c r="D50" s="23">
        <f>SUM(D46:D46)</f>
        <v>0</v>
      </c>
      <c r="E50" s="18">
        <f>SUM(C46:C48)</f>
        <v>-5133</v>
      </c>
      <c r="G50" s="23">
        <f>SUM(G46:G46)</f>
        <v>0</v>
      </c>
      <c r="H50" s="18">
        <f>SUM(F46:F48)</f>
        <v>-6768160</v>
      </c>
      <c r="I50" s="1"/>
      <c r="J50" s="18">
        <f>SUM(I46:I48)</f>
        <v>-71031</v>
      </c>
    </row>
    <row r="51" spans="4:10" ht="9" customHeight="1">
      <c r="D51" s="1"/>
      <c r="E51" s="17"/>
      <c r="G51" s="1"/>
      <c r="H51" s="17"/>
      <c r="I51" s="1"/>
      <c r="J51" s="22"/>
    </row>
    <row r="52" spans="1:10" ht="21" customHeight="1">
      <c r="A52" s="5" t="s">
        <v>15</v>
      </c>
      <c r="D52" s="16" t="e">
        <f>D31+#REF!+D50</f>
        <v>#REF!</v>
      </c>
      <c r="E52" s="16">
        <f>E31+E43+E50</f>
        <v>1862</v>
      </c>
      <c r="G52" s="16" t="e">
        <f>G31+#REF!+G50</f>
        <v>#REF!</v>
      </c>
      <c r="H52" s="16">
        <f>H31+H43+H50</f>
        <v>-21561216</v>
      </c>
      <c r="I52" s="1"/>
      <c r="J52" s="16">
        <f>J31+J43+J50</f>
        <v>-41468</v>
      </c>
    </row>
    <row r="53" spans="4:10" ht="15">
      <c r="D53" s="1"/>
      <c r="G53" s="1"/>
      <c r="I53" s="1"/>
      <c r="J53" s="1"/>
    </row>
    <row r="54" spans="1:10" ht="15">
      <c r="A54" s="5" t="s">
        <v>16</v>
      </c>
      <c r="D54" s="1">
        <v>-878723</v>
      </c>
      <c r="E54" s="16">
        <v>18426</v>
      </c>
      <c r="G54" s="1">
        <v>-878723</v>
      </c>
      <c r="H54" s="16">
        <v>34166301</v>
      </c>
      <c r="I54" s="1"/>
      <c r="J54" s="1">
        <v>59894</v>
      </c>
    </row>
    <row r="55" spans="4:10" ht="15">
      <c r="D55" s="1"/>
      <c r="G55" s="1"/>
      <c r="I55" s="1"/>
      <c r="J55" s="1"/>
    </row>
    <row r="56" spans="1:10" ht="15">
      <c r="A56" s="5" t="s">
        <v>44</v>
      </c>
      <c r="D56" s="23" t="e">
        <f>SUM(D52:D55)</f>
        <v>#REF!</v>
      </c>
      <c r="E56" s="23">
        <f>SUM(E52:E55)</f>
        <v>20288</v>
      </c>
      <c r="G56" s="23" t="e">
        <f>SUM(G52:G55)</f>
        <v>#REF!</v>
      </c>
      <c r="H56" s="23">
        <f>SUM(H52:H55)</f>
        <v>12605085</v>
      </c>
      <c r="I56" s="1"/>
      <c r="J56" s="23">
        <f>SUM(J52:J55)</f>
        <v>18426</v>
      </c>
    </row>
    <row r="57" spans="4:10" ht="15">
      <c r="D57" s="1"/>
      <c r="G57" s="1"/>
      <c r="I57" s="1"/>
      <c r="J57" s="1"/>
    </row>
    <row r="58" spans="4:10" ht="15">
      <c r="D58" s="1"/>
      <c r="G58" s="1"/>
      <c r="I58" s="1"/>
      <c r="J58" s="1"/>
    </row>
    <row r="59" spans="1:10" ht="15">
      <c r="A59" s="5" t="s">
        <v>105</v>
      </c>
      <c r="D59" s="1"/>
      <c r="G59" s="1"/>
      <c r="I59" s="1"/>
      <c r="J59" s="1"/>
    </row>
    <row r="60" spans="4:10" ht="15">
      <c r="D60" s="1"/>
      <c r="G60" s="1"/>
      <c r="I60" s="1"/>
      <c r="J60" s="1"/>
    </row>
    <row r="61" spans="1:10" ht="15">
      <c r="A61" s="2" t="s">
        <v>97</v>
      </c>
      <c r="D61" s="1"/>
      <c r="E61" s="16">
        <v>18790</v>
      </c>
      <c r="G61" s="1"/>
      <c r="I61" s="1"/>
      <c r="J61" s="1">
        <v>16898</v>
      </c>
    </row>
    <row r="62" spans="1:10" ht="15">
      <c r="A62" s="2" t="s">
        <v>98</v>
      </c>
      <c r="D62" s="1"/>
      <c r="E62" s="17">
        <v>1498</v>
      </c>
      <c r="G62" s="1"/>
      <c r="I62" s="1"/>
      <c r="J62" s="22">
        <v>1618</v>
      </c>
    </row>
    <row r="63" spans="4:10" ht="15">
      <c r="D63" s="1"/>
      <c r="E63" s="16">
        <f>SUM(E61:E62)</f>
        <v>20288</v>
      </c>
      <c r="G63" s="1"/>
      <c r="I63" s="1"/>
      <c r="J63" s="1">
        <f>SUM(J61:J62)</f>
        <v>18516</v>
      </c>
    </row>
    <row r="64" spans="1:10" ht="15">
      <c r="A64" s="2" t="s">
        <v>99</v>
      </c>
      <c r="D64" s="1"/>
      <c r="E64" s="16">
        <v>0</v>
      </c>
      <c r="G64" s="1"/>
      <c r="I64" s="1"/>
      <c r="J64" s="1">
        <v>-90</v>
      </c>
    </row>
    <row r="65" spans="4:10" ht="15">
      <c r="D65" s="1"/>
      <c r="E65" s="23">
        <f>SUM(E63:E64)</f>
        <v>20288</v>
      </c>
      <c r="G65" s="1"/>
      <c r="I65" s="1"/>
      <c r="J65" s="28">
        <f>SUM(J63:J64)</f>
        <v>18426</v>
      </c>
    </row>
    <row r="66" spans="4:10" ht="15">
      <c r="D66" s="1"/>
      <c r="E66" s="1">
        <f>E65-E56</f>
        <v>0</v>
      </c>
      <c r="G66" s="1"/>
      <c r="J66" s="1">
        <f>J65-J56</f>
        <v>0</v>
      </c>
    </row>
    <row r="67" spans="1:10" ht="15">
      <c r="A67" s="25" t="s">
        <v>173</v>
      </c>
      <c r="D67" s="1"/>
      <c r="G67" s="1"/>
      <c r="I67" s="1"/>
      <c r="J67" s="1"/>
    </row>
    <row r="68" spans="1:10" ht="15">
      <c r="A68" s="5" t="s">
        <v>174</v>
      </c>
      <c r="D68" s="1"/>
      <c r="G68" s="1"/>
      <c r="I68" s="1"/>
      <c r="J68" s="1"/>
    </row>
    <row r="69" spans="4:10" ht="15">
      <c r="D69" s="1"/>
      <c r="G69" s="1"/>
      <c r="I69" s="1"/>
      <c r="J69" s="1"/>
    </row>
    <row r="70" spans="4:10" ht="15">
      <c r="D70" s="1"/>
      <c r="G70" s="1"/>
      <c r="I70" s="1"/>
      <c r="J70" s="1"/>
    </row>
    <row r="71" spans="4:10" ht="15">
      <c r="D71" s="1"/>
      <c r="G71" s="1"/>
      <c r="I71" s="1"/>
      <c r="J71" s="1"/>
    </row>
    <row r="72" spans="4:10" ht="15">
      <c r="D72" s="1"/>
      <c r="G72" s="1"/>
      <c r="I72" s="1"/>
      <c r="J72" s="1"/>
    </row>
    <row r="73" spans="4:10" ht="15">
      <c r="D73" s="1"/>
      <c r="G73" s="1"/>
      <c r="I73" s="1"/>
      <c r="J73" s="1"/>
    </row>
    <row r="74" spans="4:10" ht="15">
      <c r="D74" s="1"/>
      <c r="G74" s="1"/>
      <c r="I74" s="1"/>
      <c r="J74" s="1"/>
    </row>
    <row r="75" spans="4:10" ht="15">
      <c r="D75" s="1"/>
      <c r="G75" s="1"/>
      <c r="I75" s="1"/>
      <c r="J75" s="1"/>
    </row>
    <row r="76" spans="4:7" ht="15">
      <c r="D76" s="1"/>
      <c r="G76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4">
      <selection activeCell="G50" sqref="G50"/>
    </sheetView>
  </sheetViews>
  <sheetFormatPr defaultColWidth="9.00390625" defaultRowHeight="13.5" customHeight="1"/>
  <cols>
    <col min="1" max="1" width="28.25390625" style="0" customWidth="1"/>
    <col min="2" max="2" width="4.875" style="0" customWidth="1"/>
    <col min="3" max="4" width="13.375" style="20" customWidth="1"/>
    <col min="5" max="5" width="12.50390625" style="20" customWidth="1"/>
    <col min="6" max="6" width="12.375" style="20" customWidth="1"/>
    <col min="7" max="7" width="12.75390625" style="20" customWidth="1"/>
    <col min="8" max="8" width="12.875" style="20" customWidth="1"/>
    <col min="9" max="9" width="10.375" style="20" customWidth="1"/>
  </cols>
  <sheetData>
    <row r="1" spans="1:7" s="2" customFormat="1" ht="13.5" customHeight="1">
      <c r="A1" s="5" t="s">
        <v>22</v>
      </c>
      <c r="B1" s="5"/>
      <c r="C1" s="1"/>
      <c r="D1" s="1"/>
      <c r="E1" s="1"/>
      <c r="F1" s="1"/>
      <c r="G1" s="1"/>
    </row>
    <row r="2" spans="1:9" s="2" customFormat="1" ht="13.5" customHeight="1">
      <c r="A2" s="5" t="s">
        <v>157</v>
      </c>
      <c r="B2" s="5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5" t="s">
        <v>77</v>
      </c>
      <c r="B3" s="5"/>
      <c r="C3" s="1"/>
      <c r="D3" s="1"/>
      <c r="E3" s="1"/>
      <c r="F3" s="1"/>
      <c r="G3" s="1"/>
      <c r="H3" s="1"/>
      <c r="I3" s="1"/>
    </row>
    <row r="4" spans="3:9" s="13" customFormat="1" ht="13.5" customHeight="1">
      <c r="C4" s="50"/>
      <c r="D4" s="51" t="s">
        <v>78</v>
      </c>
      <c r="E4" s="50"/>
      <c r="F4" s="50"/>
      <c r="G4" s="50"/>
      <c r="H4" s="27"/>
      <c r="I4" s="27"/>
    </row>
    <row r="5" spans="2:8" s="13" customFormat="1" ht="13.5" customHeight="1">
      <c r="B5" s="13" t="s">
        <v>79</v>
      </c>
      <c r="C5" s="52"/>
      <c r="D5" s="53" t="s">
        <v>80</v>
      </c>
      <c r="E5" s="52"/>
      <c r="F5" s="52"/>
      <c r="G5" s="52" t="s">
        <v>81</v>
      </c>
      <c r="H5" s="27"/>
    </row>
    <row r="6" spans="3:10" s="13" customFormat="1" ht="13.5" customHeight="1">
      <c r="C6" s="27"/>
      <c r="D6" s="27"/>
      <c r="E6" s="27" t="s">
        <v>82</v>
      </c>
      <c r="F6" s="27" t="s">
        <v>149</v>
      </c>
      <c r="G6" s="27" t="s">
        <v>17</v>
      </c>
      <c r="H6" s="27"/>
      <c r="I6" s="49" t="s">
        <v>75</v>
      </c>
      <c r="J6" s="13" t="s">
        <v>83</v>
      </c>
    </row>
    <row r="7" spans="3:10" s="48" customFormat="1" ht="13.5" customHeight="1">
      <c r="C7" s="49" t="s">
        <v>10</v>
      </c>
      <c r="D7" s="49" t="s">
        <v>45</v>
      </c>
      <c r="E7" s="49" t="s">
        <v>84</v>
      </c>
      <c r="F7" s="49" t="s">
        <v>150</v>
      </c>
      <c r="G7" s="49" t="s">
        <v>19</v>
      </c>
      <c r="H7" s="49" t="s">
        <v>20</v>
      </c>
      <c r="I7" s="54" t="s">
        <v>76</v>
      </c>
      <c r="J7" s="48" t="s">
        <v>85</v>
      </c>
    </row>
    <row r="8" spans="3:10" s="33" customFormat="1" ht="13.5" customHeight="1">
      <c r="C8" s="47" t="s">
        <v>73</v>
      </c>
      <c r="D8" s="47" t="s">
        <v>73</v>
      </c>
      <c r="E8" s="47" t="s">
        <v>73</v>
      </c>
      <c r="F8" s="47" t="s">
        <v>73</v>
      </c>
      <c r="G8" s="47" t="s">
        <v>73</v>
      </c>
      <c r="H8" s="47" t="s">
        <v>73</v>
      </c>
      <c r="I8" s="47" t="s">
        <v>73</v>
      </c>
      <c r="J8" s="47" t="s">
        <v>73</v>
      </c>
    </row>
    <row r="9" spans="3:9" s="2" customFormat="1" ht="13.5" customHeight="1">
      <c r="C9" s="1"/>
      <c r="D9" s="1"/>
      <c r="E9" s="1"/>
      <c r="F9" s="1"/>
      <c r="G9" s="1"/>
      <c r="H9" s="1"/>
      <c r="I9" s="1"/>
    </row>
    <row r="10" spans="1:10" s="2" customFormat="1" ht="13.5" customHeight="1">
      <c r="A10" s="2" t="s">
        <v>145</v>
      </c>
      <c r="C10" s="1">
        <v>181749</v>
      </c>
      <c r="D10" s="1">
        <v>1197</v>
      </c>
      <c r="E10" s="1">
        <v>0</v>
      </c>
      <c r="F10" s="1">
        <v>-3</v>
      </c>
      <c r="G10" s="1">
        <v>145572</v>
      </c>
      <c r="H10" s="1">
        <f>SUM(C10:G10)</f>
        <v>328515</v>
      </c>
      <c r="I10" s="1">
        <v>0</v>
      </c>
      <c r="J10" s="42">
        <f>I10+H10</f>
        <v>328515</v>
      </c>
    </row>
    <row r="11" spans="1:9" s="2" customFormat="1" ht="13.5" customHeight="1">
      <c r="A11" s="2" t="s">
        <v>74</v>
      </c>
      <c r="C11" s="1"/>
      <c r="D11" s="1"/>
      <c r="E11" s="1"/>
      <c r="F11" s="1"/>
      <c r="G11" s="1"/>
      <c r="H11" s="1"/>
      <c r="I11" s="1"/>
    </row>
    <row r="12" spans="3:9" s="2" customFormat="1" ht="13.5" customHeight="1"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" t="s">
        <v>112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SUM(C13:G13)</f>
        <v>0</v>
      </c>
      <c r="I13" s="22">
        <v>0</v>
      </c>
      <c r="J13" s="56">
        <f>I13+H13</f>
        <v>0</v>
      </c>
    </row>
    <row r="14" spans="3:10" s="2" customFormat="1" ht="13.5" customHeight="1">
      <c r="C14" s="24"/>
      <c r="D14" s="24"/>
      <c r="E14" s="24"/>
      <c r="F14" s="24"/>
      <c r="G14" s="24"/>
      <c r="H14" s="24"/>
      <c r="I14" s="24"/>
      <c r="J14" s="57"/>
    </row>
    <row r="15" spans="1:10" s="2" customFormat="1" ht="13.5" customHeight="1">
      <c r="A15" s="2" t="s">
        <v>146</v>
      </c>
      <c r="C15" s="1">
        <f aca="true" t="shared" si="0" ref="C15:J15">SUM(C10:C13)</f>
        <v>181749</v>
      </c>
      <c r="D15" s="1">
        <f t="shared" si="0"/>
        <v>1197</v>
      </c>
      <c r="E15" s="1">
        <f t="shared" si="0"/>
        <v>0</v>
      </c>
      <c r="F15" s="1">
        <f t="shared" si="0"/>
        <v>-3</v>
      </c>
      <c r="G15" s="1">
        <f t="shared" si="0"/>
        <v>145572</v>
      </c>
      <c r="H15" s="1">
        <f t="shared" si="0"/>
        <v>328515</v>
      </c>
      <c r="I15" s="1">
        <f>SUM(I10:I13)</f>
        <v>0</v>
      </c>
      <c r="J15" s="1">
        <f t="shared" si="0"/>
        <v>328515</v>
      </c>
    </row>
    <row r="16" spans="3:9" s="2" customFormat="1" ht="13.5" customHeight="1">
      <c r="C16" s="1"/>
      <c r="D16" s="1"/>
      <c r="E16" s="1"/>
      <c r="F16" s="1"/>
      <c r="G16" s="1"/>
      <c r="H16" s="1"/>
      <c r="I16" s="1"/>
    </row>
    <row r="17" spans="1:10" s="2" customFormat="1" ht="13.5" customHeight="1">
      <c r="A17" s="2" t="s">
        <v>104</v>
      </c>
      <c r="C17" s="1">
        <v>0</v>
      </c>
      <c r="D17" s="1">
        <v>0</v>
      </c>
      <c r="E17" s="1">
        <v>0</v>
      </c>
      <c r="F17" s="1">
        <v>0</v>
      </c>
      <c r="G17" s="1">
        <v>10567</v>
      </c>
      <c r="H17" s="1">
        <f>SUM(C17:G17)</f>
        <v>10567</v>
      </c>
      <c r="I17" s="1">
        <v>0</v>
      </c>
      <c r="J17" s="42">
        <f>I17+H17</f>
        <v>10567</v>
      </c>
    </row>
    <row r="18" spans="3:10" s="2" customFormat="1" ht="13.5" customHeight="1">
      <c r="C18" s="1"/>
      <c r="D18" s="1"/>
      <c r="E18" s="1"/>
      <c r="F18" s="1"/>
      <c r="G18" s="1"/>
      <c r="H18" s="1"/>
      <c r="I18" s="1"/>
      <c r="J18" s="42"/>
    </row>
    <row r="19" spans="1:9" s="2" customFormat="1" ht="13.5" customHeight="1">
      <c r="A19" s="2" t="s">
        <v>100</v>
      </c>
      <c r="C19" s="1"/>
      <c r="D19" s="1"/>
      <c r="E19" s="1"/>
      <c r="F19" s="1"/>
      <c r="G19" s="1"/>
      <c r="H19" s="1"/>
      <c r="I19" s="1"/>
    </row>
    <row r="20" spans="1:10" s="2" customFormat="1" ht="13.5" customHeight="1">
      <c r="A20" s="2" t="s">
        <v>101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f>SUM(C20:G20)</f>
        <v>0</v>
      </c>
      <c r="I20" s="1">
        <v>0</v>
      </c>
      <c r="J20" s="42">
        <f>I20+H20</f>
        <v>0</v>
      </c>
    </row>
    <row r="21" spans="3:10" s="2" customFormat="1" ht="13.5" customHeight="1">
      <c r="C21" s="1"/>
      <c r="D21" s="1"/>
      <c r="E21" s="1"/>
      <c r="F21" s="1"/>
      <c r="G21" s="1"/>
      <c r="H21" s="1"/>
      <c r="I21" s="1"/>
      <c r="J21" s="42"/>
    </row>
    <row r="22" spans="1:10" s="2" customFormat="1" ht="13.5" customHeight="1">
      <c r="A22" s="2" t="s">
        <v>111</v>
      </c>
      <c r="C22" s="1">
        <v>0</v>
      </c>
      <c r="D22" s="1">
        <v>0</v>
      </c>
      <c r="E22" s="1">
        <v>0</v>
      </c>
      <c r="F22" s="1">
        <v>0</v>
      </c>
      <c r="G22" s="1">
        <v>-3632</v>
      </c>
      <c r="H22" s="1">
        <f>SUM(C22:G22)</f>
        <v>-3632</v>
      </c>
      <c r="I22" s="1">
        <v>0</v>
      </c>
      <c r="J22" s="42">
        <f>I22+H22</f>
        <v>-3632</v>
      </c>
    </row>
    <row r="23" spans="1:10" s="2" customFormat="1" ht="13.5" customHeight="1">
      <c r="A23" s="2" t="s">
        <v>151</v>
      </c>
      <c r="C23" s="1">
        <v>0</v>
      </c>
      <c r="D23" s="1">
        <v>0</v>
      </c>
      <c r="E23" s="1">
        <v>0</v>
      </c>
      <c r="F23" s="1">
        <v>-166</v>
      </c>
      <c r="G23" s="1">
        <v>0</v>
      </c>
      <c r="H23" s="1">
        <f>SUM(C23:G23)</f>
        <v>-166</v>
      </c>
      <c r="I23" s="1">
        <v>0</v>
      </c>
      <c r="J23" s="42">
        <f>SUM(H23:I23)</f>
        <v>-166</v>
      </c>
    </row>
    <row r="24" spans="3:10" s="2" customFormat="1" ht="13.5" customHeight="1">
      <c r="C24" s="1"/>
      <c r="D24" s="1"/>
      <c r="E24" s="1"/>
      <c r="F24" s="1"/>
      <c r="G24" s="1"/>
      <c r="H24" s="1"/>
      <c r="I24" s="1"/>
      <c r="J24" s="42"/>
    </row>
    <row r="25" spans="1:9" s="2" customFormat="1" ht="13.5" customHeight="1">
      <c r="A25" s="2" t="s">
        <v>102</v>
      </c>
      <c r="B25" s="4"/>
      <c r="C25" s="1"/>
      <c r="D25" s="1"/>
      <c r="E25" s="1"/>
      <c r="F25" s="1"/>
      <c r="G25" s="1"/>
      <c r="H25" s="1"/>
      <c r="I25" s="1"/>
    </row>
    <row r="26" spans="1:10" s="2" customFormat="1" ht="13.5" customHeight="1">
      <c r="A26" s="2" t="s">
        <v>103</v>
      </c>
      <c r="B26" s="4"/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f>SUM(C26:G26)</f>
        <v>0</v>
      </c>
      <c r="I26" s="1">
        <v>0</v>
      </c>
      <c r="J26" s="42">
        <f>I26+H26</f>
        <v>0</v>
      </c>
    </row>
    <row r="27" spans="2:9" s="2" customFormat="1" ht="13.5" customHeight="1">
      <c r="B27" s="4"/>
      <c r="C27" s="1"/>
      <c r="D27" s="1"/>
      <c r="E27" s="1"/>
      <c r="F27" s="1"/>
      <c r="G27" s="1"/>
      <c r="H27" s="1"/>
      <c r="I27" s="1"/>
    </row>
    <row r="28" spans="3:9" s="2" customFormat="1" ht="13.5" customHeight="1">
      <c r="C28" s="1"/>
      <c r="D28" s="1"/>
      <c r="E28" s="1"/>
      <c r="F28" s="1"/>
      <c r="G28" s="1"/>
      <c r="H28" s="1"/>
      <c r="I28" s="1"/>
    </row>
    <row r="29" spans="1:10" s="2" customFormat="1" ht="13.5" customHeight="1">
      <c r="A29" s="2" t="s">
        <v>158</v>
      </c>
      <c r="C29" s="28">
        <f aca="true" t="shared" si="1" ref="C29:H29">SUM(C14:C28)</f>
        <v>181749</v>
      </c>
      <c r="D29" s="28">
        <f t="shared" si="1"/>
        <v>1197</v>
      </c>
      <c r="E29" s="28">
        <f t="shared" si="1"/>
        <v>0</v>
      </c>
      <c r="F29" s="28">
        <f t="shared" si="1"/>
        <v>-169</v>
      </c>
      <c r="G29" s="28">
        <f t="shared" si="1"/>
        <v>152507</v>
      </c>
      <c r="H29" s="28">
        <f t="shared" si="1"/>
        <v>335284</v>
      </c>
      <c r="I29" s="28">
        <f>SUM(I15:I28)</f>
        <v>0</v>
      </c>
      <c r="J29" s="28">
        <f>SUM(J14:J28)</f>
        <v>335284</v>
      </c>
    </row>
    <row r="30" spans="3:9" s="2" customFormat="1" ht="13.5" customHeight="1">
      <c r="C30" s="1"/>
      <c r="D30" s="1"/>
      <c r="E30" s="1"/>
      <c r="F30" s="1"/>
      <c r="G30" s="1"/>
      <c r="H30" s="1"/>
      <c r="I30" s="1"/>
    </row>
    <row r="31" spans="1:9" s="2" customFormat="1" ht="13.5" customHeight="1">
      <c r="A31" s="25" t="s">
        <v>86</v>
      </c>
      <c r="B31" s="25"/>
      <c r="C31" s="1"/>
      <c r="D31" s="1"/>
      <c r="E31" s="1"/>
      <c r="F31" s="1"/>
      <c r="G31" s="1"/>
      <c r="H31" s="1"/>
      <c r="I31" s="1"/>
    </row>
    <row r="32" spans="1:9" s="2" customFormat="1" ht="13.5" customHeight="1">
      <c r="A32" s="5" t="s">
        <v>175</v>
      </c>
      <c r="B32" s="5"/>
      <c r="C32" s="1"/>
      <c r="D32" s="1"/>
      <c r="E32" s="1"/>
      <c r="F32" s="1"/>
      <c r="G32" s="1"/>
      <c r="H32" s="1"/>
      <c r="I32" s="1"/>
    </row>
    <row r="33" spans="1:9" s="2" customFormat="1" ht="13.5" customHeight="1">
      <c r="A33" s="5" t="s">
        <v>116</v>
      </c>
      <c r="C33" s="1"/>
      <c r="D33" s="1"/>
      <c r="E33" s="1"/>
      <c r="F33" s="1"/>
      <c r="G33" s="1"/>
      <c r="H33" s="1"/>
      <c r="I33" s="1"/>
    </row>
    <row r="34" spans="1:9" s="2" customFormat="1" ht="13.5" customHeight="1">
      <c r="A34" s="5"/>
      <c r="C34" s="1"/>
      <c r="D34" s="1"/>
      <c r="E34" s="1"/>
      <c r="F34" s="1"/>
      <c r="G34" s="1"/>
      <c r="H34" s="1"/>
      <c r="I34" s="1"/>
    </row>
    <row r="35" spans="1:9" s="2" customFormat="1" ht="13.5" customHeight="1">
      <c r="A35" s="5"/>
      <c r="C35" s="1"/>
      <c r="D35" s="1"/>
      <c r="E35" s="1"/>
      <c r="F35" s="1"/>
      <c r="G35" s="1"/>
      <c r="H35" s="1"/>
      <c r="I35" s="1"/>
    </row>
    <row r="36" spans="1:9" s="2" customFormat="1" ht="13.5" customHeight="1">
      <c r="A36" s="5" t="s">
        <v>159</v>
      </c>
      <c r="B36" s="5"/>
      <c r="C36" s="1"/>
      <c r="D36" s="1"/>
      <c r="E36" s="1"/>
      <c r="F36" s="1"/>
      <c r="G36" s="1"/>
      <c r="H36" s="1"/>
      <c r="I36" s="1"/>
    </row>
    <row r="37" spans="1:9" s="2" customFormat="1" ht="13.5" customHeight="1">
      <c r="A37" s="5"/>
      <c r="B37" s="5"/>
      <c r="C37" s="1"/>
      <c r="D37" s="1"/>
      <c r="E37" s="1"/>
      <c r="F37" s="1"/>
      <c r="G37" s="1"/>
      <c r="H37" s="1"/>
      <c r="I37" s="1"/>
    </row>
    <row r="38" spans="3:9" s="13" customFormat="1" ht="13.5" customHeight="1">
      <c r="C38" s="50"/>
      <c r="D38" s="51" t="s">
        <v>118</v>
      </c>
      <c r="E38" s="50"/>
      <c r="F38" s="50"/>
      <c r="G38" s="50"/>
      <c r="H38" s="27"/>
      <c r="I38" s="27"/>
    </row>
    <row r="39" spans="2:8" s="13" customFormat="1" ht="13.5" customHeight="1">
      <c r="B39" s="13" t="s">
        <v>119</v>
      </c>
      <c r="C39" s="52"/>
      <c r="D39" s="53" t="s">
        <v>120</v>
      </c>
      <c r="E39" s="52"/>
      <c r="F39" s="52"/>
      <c r="G39" s="52" t="s">
        <v>121</v>
      </c>
      <c r="H39" s="27"/>
    </row>
    <row r="40" spans="3:10" s="13" customFormat="1" ht="13.5" customHeight="1">
      <c r="C40" s="27"/>
      <c r="D40" s="27"/>
      <c r="E40" s="27" t="s">
        <v>122</v>
      </c>
      <c r="F40" s="27"/>
      <c r="G40" s="27" t="s">
        <v>17</v>
      </c>
      <c r="H40" s="27"/>
      <c r="I40" s="49" t="s">
        <v>123</v>
      </c>
      <c r="J40" s="13" t="s">
        <v>124</v>
      </c>
    </row>
    <row r="41" spans="3:10" s="48" customFormat="1" ht="13.5" customHeight="1">
      <c r="C41" s="49" t="s">
        <v>10</v>
      </c>
      <c r="D41" s="49" t="s">
        <v>125</v>
      </c>
      <c r="E41" s="49" t="s">
        <v>126</v>
      </c>
      <c r="F41" s="49" t="s">
        <v>18</v>
      </c>
      <c r="G41" s="49" t="s">
        <v>19</v>
      </c>
      <c r="H41" s="49" t="s">
        <v>20</v>
      </c>
      <c r="I41" s="54" t="s">
        <v>127</v>
      </c>
      <c r="J41" s="48" t="s">
        <v>128</v>
      </c>
    </row>
    <row r="42" spans="3:10" s="33" customFormat="1" ht="13.5" customHeight="1">
      <c r="C42" s="47" t="s">
        <v>129</v>
      </c>
      <c r="D42" s="47" t="s">
        <v>129</v>
      </c>
      <c r="E42" s="47" t="s">
        <v>129</v>
      </c>
      <c r="F42" s="47" t="s">
        <v>129</v>
      </c>
      <c r="G42" s="47" t="s">
        <v>129</v>
      </c>
      <c r="H42" s="47" t="s">
        <v>129</v>
      </c>
      <c r="I42" s="47" t="s">
        <v>129</v>
      </c>
      <c r="J42" s="47" t="s">
        <v>129</v>
      </c>
    </row>
    <row r="43" spans="3:9" s="2" customFormat="1" ht="13.5" customHeight="1">
      <c r="C43" s="1"/>
      <c r="D43" s="1"/>
      <c r="E43" s="1"/>
      <c r="F43" s="1"/>
      <c r="G43" s="1"/>
      <c r="H43" s="1"/>
      <c r="I43" s="1"/>
    </row>
    <row r="44" spans="1:10" s="2" customFormat="1" ht="13.5" customHeight="1">
      <c r="A44" s="2" t="s">
        <v>144</v>
      </c>
      <c r="C44" s="1">
        <v>181749</v>
      </c>
      <c r="D44" s="1">
        <v>1197</v>
      </c>
      <c r="E44" s="1">
        <v>0</v>
      </c>
      <c r="F44" s="1">
        <v>0</v>
      </c>
      <c r="G44" s="1">
        <v>157983</v>
      </c>
      <c r="H44" s="1">
        <f>SUM(C44:G44)</f>
        <v>340929</v>
      </c>
      <c r="I44" s="1">
        <v>0</v>
      </c>
      <c r="J44" s="42">
        <f>I44+H44</f>
        <v>340929</v>
      </c>
    </row>
    <row r="45" spans="1:9" s="2" customFormat="1" ht="13.5" customHeight="1">
      <c r="A45" s="2" t="s">
        <v>138</v>
      </c>
      <c r="C45" s="1"/>
      <c r="D45" s="1"/>
      <c r="E45" s="1"/>
      <c r="F45" s="1"/>
      <c r="G45" s="1"/>
      <c r="H45" s="1"/>
      <c r="I45" s="1"/>
    </row>
    <row r="46" spans="3:9" s="2" customFormat="1" ht="13.5" customHeight="1">
      <c r="C46" s="1"/>
      <c r="D46" s="1"/>
      <c r="E46" s="1"/>
      <c r="F46" s="1"/>
      <c r="G46" s="1"/>
      <c r="H46" s="1"/>
      <c r="I46" s="1"/>
    </row>
    <row r="47" spans="1:10" s="2" customFormat="1" ht="13.5" customHeight="1">
      <c r="A47" s="2" t="s">
        <v>147</v>
      </c>
      <c r="C47" s="22">
        <v>0</v>
      </c>
      <c r="D47" s="22">
        <v>0</v>
      </c>
      <c r="E47" s="22">
        <v>0</v>
      </c>
      <c r="F47" s="22">
        <v>0</v>
      </c>
      <c r="G47" s="22">
        <v>-11500</v>
      </c>
      <c r="H47" s="22">
        <f>SUM(C47:G47)</f>
        <v>-11500</v>
      </c>
      <c r="I47" s="22">
        <v>0</v>
      </c>
      <c r="J47" s="56">
        <f>I47+H47</f>
        <v>-11500</v>
      </c>
    </row>
    <row r="48" spans="1:10" s="2" customFormat="1" ht="13.5" customHeight="1">
      <c r="A48" s="2" t="s">
        <v>152</v>
      </c>
      <c r="C48" s="24">
        <f aca="true" t="shared" si="2" ref="C48:J48">SUM(C44:C47)</f>
        <v>181749</v>
      </c>
      <c r="D48" s="24">
        <f t="shared" si="2"/>
        <v>1197</v>
      </c>
      <c r="E48" s="24">
        <f t="shared" si="2"/>
        <v>0</v>
      </c>
      <c r="F48" s="24">
        <f t="shared" si="2"/>
        <v>0</v>
      </c>
      <c r="G48" s="24">
        <f t="shared" si="2"/>
        <v>146483</v>
      </c>
      <c r="H48" s="24">
        <f t="shared" si="2"/>
        <v>329429</v>
      </c>
      <c r="I48" s="24">
        <f t="shared" si="2"/>
        <v>0</v>
      </c>
      <c r="J48" s="24">
        <f t="shared" si="2"/>
        <v>329429</v>
      </c>
    </row>
    <row r="49" spans="3:10" s="2" customFormat="1" ht="13.5" customHeight="1">
      <c r="C49" s="24"/>
      <c r="D49" s="24"/>
      <c r="E49" s="24"/>
      <c r="F49" s="24"/>
      <c r="G49" s="24"/>
      <c r="H49" s="24"/>
      <c r="I49" s="24"/>
      <c r="J49" s="57"/>
    </row>
    <row r="50" spans="1:10" s="2" customFormat="1" ht="13.5" customHeight="1">
      <c r="A50" s="2" t="s">
        <v>139</v>
      </c>
      <c r="C50" s="1">
        <v>0</v>
      </c>
      <c r="D50" s="1">
        <v>0</v>
      </c>
      <c r="E50" s="1">
        <v>0</v>
      </c>
      <c r="F50" s="1">
        <v>0</v>
      </c>
      <c r="G50" s="1">
        <v>2724</v>
      </c>
      <c r="H50" s="1">
        <f>SUM(C50:G50)</f>
        <v>2724</v>
      </c>
      <c r="I50" s="1">
        <v>0</v>
      </c>
      <c r="J50" s="42">
        <f>I50+H50</f>
        <v>2724</v>
      </c>
    </row>
    <row r="51" spans="3:10" s="2" customFormat="1" ht="13.5" customHeight="1">
      <c r="C51" s="1"/>
      <c r="D51" s="1"/>
      <c r="E51" s="1"/>
      <c r="F51" s="1"/>
      <c r="G51" s="1"/>
      <c r="H51" s="1"/>
      <c r="I51" s="1"/>
      <c r="J51" s="42"/>
    </row>
    <row r="52" spans="1:9" s="2" customFormat="1" ht="13.5" customHeight="1">
      <c r="A52" s="2" t="s">
        <v>140</v>
      </c>
      <c r="C52" s="1"/>
      <c r="D52" s="1"/>
      <c r="E52" s="1"/>
      <c r="F52" s="1"/>
      <c r="G52" s="1"/>
      <c r="H52" s="1"/>
      <c r="I52" s="1"/>
    </row>
    <row r="53" spans="1:10" s="2" customFormat="1" ht="13.5" customHeight="1">
      <c r="A53" s="2" t="s">
        <v>141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f>SUM(C53:G53)</f>
        <v>0</v>
      </c>
      <c r="I53" s="1">
        <v>0</v>
      </c>
      <c r="J53" s="42">
        <f>I53+H53</f>
        <v>0</v>
      </c>
    </row>
    <row r="54" spans="1:10" s="2" customFormat="1" ht="13.5" customHeight="1">
      <c r="A54" s="2" t="s">
        <v>160</v>
      </c>
      <c r="C54" s="1">
        <v>-3</v>
      </c>
      <c r="D54" s="1">
        <v>0</v>
      </c>
      <c r="E54" s="1">
        <v>0</v>
      </c>
      <c r="F54" s="1">
        <v>0</v>
      </c>
      <c r="G54" s="1">
        <v>0</v>
      </c>
      <c r="H54" s="1">
        <f>SUM(C54:G54)</f>
        <v>-3</v>
      </c>
      <c r="I54" s="1">
        <v>0</v>
      </c>
      <c r="J54" s="42">
        <f>I54+H54</f>
        <v>-3</v>
      </c>
    </row>
    <row r="55" spans="3:10" s="2" customFormat="1" ht="13.5" customHeight="1">
      <c r="C55" s="1"/>
      <c r="D55" s="1"/>
      <c r="E55" s="1"/>
      <c r="F55" s="1"/>
      <c r="G55" s="1"/>
      <c r="H55" s="1"/>
      <c r="I55" s="1"/>
      <c r="J55" s="42"/>
    </row>
    <row r="56" spans="1:10" s="2" customFormat="1" ht="13.5" customHeight="1">
      <c r="A56" s="2" t="s">
        <v>130</v>
      </c>
      <c r="C56" s="1">
        <v>0</v>
      </c>
      <c r="D56" s="1">
        <v>0</v>
      </c>
      <c r="E56" s="1">
        <v>0</v>
      </c>
      <c r="F56" s="1">
        <v>0</v>
      </c>
      <c r="G56" s="1">
        <v>-3635</v>
      </c>
      <c r="H56" s="1">
        <f>SUM(C56:G56)</f>
        <v>-3635</v>
      </c>
      <c r="I56" s="1">
        <v>0</v>
      </c>
      <c r="J56" s="42">
        <f>I56+H56</f>
        <v>-3635</v>
      </c>
    </row>
    <row r="57" spans="3:10" s="2" customFormat="1" ht="13.5" customHeight="1">
      <c r="C57" s="1"/>
      <c r="D57" s="1"/>
      <c r="E57" s="1"/>
      <c r="F57" s="1"/>
      <c r="G57" s="1"/>
      <c r="H57" s="1"/>
      <c r="I57" s="1"/>
      <c r="J57" s="42"/>
    </row>
    <row r="58" spans="1:9" s="2" customFormat="1" ht="13.5" customHeight="1">
      <c r="A58" s="2" t="s">
        <v>131</v>
      </c>
      <c r="C58" s="1"/>
      <c r="D58" s="1"/>
      <c r="E58" s="1"/>
      <c r="F58" s="1"/>
      <c r="G58" s="1"/>
      <c r="H58" s="1"/>
      <c r="I58" s="1"/>
    </row>
    <row r="59" spans="1:10" s="2" customFormat="1" ht="13.5" customHeight="1">
      <c r="A59" s="2" t="s">
        <v>132</v>
      </c>
      <c r="B59" s="4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f>SUM(C59:G59)</f>
        <v>0</v>
      </c>
      <c r="I59" s="1">
        <v>0</v>
      </c>
      <c r="J59" s="42">
        <f>I59+H59</f>
        <v>0</v>
      </c>
    </row>
    <row r="60" spans="1:9" s="2" customFormat="1" ht="13.5" customHeight="1">
      <c r="A60" s="4"/>
      <c r="B60" s="4"/>
      <c r="C60" s="1"/>
      <c r="D60" s="1"/>
      <c r="E60" s="1"/>
      <c r="F60" s="1"/>
      <c r="G60" s="1"/>
      <c r="H60" s="1"/>
      <c r="I60" s="1"/>
    </row>
    <row r="61" spans="3:9" s="2" customFormat="1" ht="13.5" customHeight="1">
      <c r="C61" s="1"/>
      <c r="D61" s="1"/>
      <c r="E61" s="1"/>
      <c r="F61" s="1"/>
      <c r="G61" s="1"/>
      <c r="H61" s="1"/>
      <c r="I61" s="1"/>
    </row>
    <row r="62" spans="1:10" s="2" customFormat="1" ht="13.5" customHeight="1">
      <c r="A62" s="2" t="s">
        <v>161</v>
      </c>
      <c r="C62" s="28">
        <f aca="true" t="shared" si="3" ref="C62:H62">SUM(C48:C61)</f>
        <v>181746</v>
      </c>
      <c r="D62" s="28">
        <f t="shared" si="3"/>
        <v>1197</v>
      </c>
      <c r="E62" s="28">
        <f t="shared" si="3"/>
        <v>0</v>
      </c>
      <c r="F62" s="28">
        <f t="shared" si="3"/>
        <v>0</v>
      </c>
      <c r="G62" s="28">
        <f t="shared" si="3"/>
        <v>145572</v>
      </c>
      <c r="H62" s="28">
        <f t="shared" si="3"/>
        <v>328515</v>
      </c>
      <c r="I62" s="28">
        <f>SUM(I44:I61)</f>
        <v>0</v>
      </c>
      <c r="J62" s="28">
        <f>I62+H62</f>
        <v>328515</v>
      </c>
    </row>
    <row r="63" spans="3:9" s="2" customFormat="1" ht="13.5" customHeight="1">
      <c r="C63" s="1"/>
      <c r="D63" s="1"/>
      <c r="E63" s="1"/>
      <c r="F63" s="1"/>
      <c r="G63" s="1"/>
      <c r="H63" s="1"/>
      <c r="I63" s="1"/>
    </row>
    <row r="64" spans="3:9" s="2" customFormat="1" ht="13.5" customHeight="1">
      <c r="C64" s="1"/>
      <c r="D64" s="1"/>
      <c r="E64" s="1"/>
      <c r="F64" s="1"/>
      <c r="G64" s="1"/>
      <c r="H64" s="1"/>
      <c r="I64" s="1"/>
    </row>
    <row r="65" spans="1:9" s="2" customFormat="1" ht="13.5" customHeight="1">
      <c r="A65" s="25" t="s">
        <v>133</v>
      </c>
      <c r="B65" s="25"/>
      <c r="C65" s="1"/>
      <c r="D65" s="1"/>
      <c r="E65" s="1"/>
      <c r="F65" s="1"/>
      <c r="G65" s="1"/>
      <c r="H65" s="1"/>
      <c r="I65" s="1"/>
    </row>
    <row r="66" spans="1:9" s="2" customFormat="1" ht="13.5" customHeight="1">
      <c r="A66" s="5" t="s">
        <v>143</v>
      </c>
      <c r="B66" s="5"/>
      <c r="C66" s="1"/>
      <c r="D66" s="1"/>
      <c r="E66" s="1"/>
      <c r="F66" s="1"/>
      <c r="G66" s="1"/>
      <c r="H66" s="1"/>
      <c r="I66" s="1"/>
    </row>
    <row r="67" spans="3:9" s="2" customFormat="1" ht="13.5" customHeight="1">
      <c r="C67" s="1"/>
      <c r="D67" s="1"/>
      <c r="E67" s="1"/>
      <c r="F67" s="1"/>
      <c r="G67" s="1"/>
      <c r="H67" s="1"/>
      <c r="I67" s="1"/>
    </row>
    <row r="68" spans="3:9" s="2" customFormat="1" ht="13.5" customHeight="1">
      <c r="C68" s="1"/>
      <c r="D68" s="1"/>
      <c r="E68" s="1"/>
      <c r="F68" s="1"/>
      <c r="G68" s="1"/>
      <c r="H68" s="1"/>
      <c r="I68" s="1"/>
    </row>
  </sheetData>
  <printOptions/>
  <pageMargins left="0.9448818897637796" right="0.5511811023622047" top="0.2362204724409449" bottom="0" header="0.5118110236220472" footer="0.5118110236220472"/>
  <pageSetup horizontalDpi="180" verticalDpi="18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1</cp:lastModifiedBy>
  <cp:lastPrinted>2008-05-29T06:34:55Z</cp:lastPrinted>
  <dcterms:created xsi:type="dcterms:W3CDTF">2002-11-27T06:32:15Z</dcterms:created>
  <dcterms:modified xsi:type="dcterms:W3CDTF">2008-05-30T09:44:09Z</dcterms:modified>
  <cp:category/>
  <cp:version/>
  <cp:contentType/>
  <cp:contentStatus/>
</cp:coreProperties>
</file>